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\Przetargi\Kredyt 2020\"/>
    </mc:Choice>
  </mc:AlternateContent>
  <bookViews>
    <workbookView xWindow="0" yWindow="0" windowWidth="20490" windowHeight="7005"/>
  </bookViews>
  <sheets>
    <sheet name="Harmonogram" sheetId="2" r:id="rId1"/>
    <sheet name="Arkusz1" sheetId="1" r:id="rId2"/>
  </sheets>
  <externalReferences>
    <externalReference r:id="rId3"/>
    <externalReference r:id="rId4"/>
  </externalReferences>
  <definedNames>
    <definedName name="_xlnm.Print_Area" localSheetId="0">Harmonogram!$A$1:$V$20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6" i="2" l="1"/>
  <c r="V18" i="2"/>
  <c r="V4" i="2"/>
  <c r="V5" i="2"/>
  <c r="V6" i="2"/>
  <c r="V7" i="2"/>
  <c r="V8" i="2"/>
  <c r="V9" i="2"/>
  <c r="V10" i="2"/>
  <c r="V11" i="2"/>
  <c r="V12" i="2"/>
  <c r="V13" i="2"/>
  <c r="V14" i="2"/>
  <c r="V3" i="2"/>
  <c r="D20" i="2"/>
  <c r="D18" i="2"/>
  <c r="D16" i="2"/>
  <c r="R16" i="2"/>
  <c r="S16" i="2"/>
  <c r="T16" i="2"/>
  <c r="U16" i="2"/>
  <c r="R20" i="2" l="1"/>
  <c r="S20" i="2"/>
  <c r="T20" i="2"/>
  <c r="U20" i="2"/>
  <c r="Q12" i="2"/>
  <c r="Q16" i="2" s="1"/>
  <c r="P12" i="2"/>
  <c r="O12" i="2"/>
  <c r="N12" i="2"/>
  <c r="M12" i="2"/>
  <c r="L12" i="2"/>
  <c r="K12" i="2"/>
  <c r="J12" i="2"/>
  <c r="I12" i="2"/>
  <c r="P11" i="2"/>
  <c r="O11" i="2"/>
  <c r="N11" i="2"/>
  <c r="M11" i="2"/>
  <c r="L11" i="2"/>
  <c r="K11" i="2"/>
  <c r="J11" i="2"/>
  <c r="I11" i="2"/>
  <c r="H11" i="2"/>
  <c r="G11" i="2"/>
  <c r="F11" i="2"/>
  <c r="E11" i="2"/>
  <c r="C11" i="2"/>
  <c r="F10" i="2"/>
  <c r="E10" i="2"/>
  <c r="C10" i="2"/>
  <c r="G9" i="2"/>
  <c r="F9" i="2"/>
  <c r="E9" i="2"/>
  <c r="C9" i="2"/>
  <c r="P8" i="2"/>
  <c r="O8" i="2"/>
  <c r="O16" i="2" s="1"/>
  <c r="N8" i="2"/>
  <c r="M8" i="2"/>
  <c r="M16" i="2" s="1"/>
  <c r="L8" i="2"/>
  <c r="K8" i="2"/>
  <c r="K16" i="2" s="1"/>
  <c r="J8" i="2"/>
  <c r="I8" i="2"/>
  <c r="I16" i="2" s="1"/>
  <c r="H8" i="2"/>
  <c r="G8" i="2"/>
  <c r="F8" i="2"/>
  <c r="E8" i="2"/>
  <c r="C8" i="2"/>
  <c r="H7" i="2"/>
  <c r="H16" i="2" s="1"/>
  <c r="G7" i="2"/>
  <c r="F7" i="2"/>
  <c r="F16" i="2" s="1"/>
  <c r="E7" i="2"/>
  <c r="C7" i="2"/>
  <c r="E6" i="2"/>
  <c r="C6" i="2"/>
  <c r="E5" i="2"/>
  <c r="C5" i="2"/>
  <c r="E4" i="2"/>
  <c r="C4" i="2"/>
  <c r="E3" i="2"/>
  <c r="C3" i="2"/>
  <c r="C16" i="2" s="1"/>
  <c r="E16" i="2" l="1"/>
  <c r="G16" i="2"/>
  <c r="J16" i="2"/>
  <c r="J20" i="2" s="1"/>
  <c r="L16" i="2"/>
  <c r="L20" i="2" s="1"/>
  <c r="N16" i="2"/>
  <c r="N20" i="2" s="1"/>
  <c r="P16" i="2"/>
  <c r="P20" i="2" s="1"/>
  <c r="F20" i="2"/>
  <c r="H20" i="2"/>
  <c r="E20" i="2"/>
  <c r="G20" i="2"/>
  <c r="I20" i="2"/>
  <c r="K20" i="2"/>
  <c r="M20" i="2"/>
  <c r="O20" i="2"/>
  <c r="Q20" i="2"/>
  <c r="C20" i="2"/>
  <c r="V20" i="2" l="1"/>
</calcChain>
</file>

<file path=xl/sharedStrings.xml><?xml version="1.0" encoding="utf-8"?>
<sst xmlns="http://schemas.openxmlformats.org/spreadsheetml/2006/main" count="26" uniqueCount="17">
  <si>
    <t>Razem</t>
  </si>
  <si>
    <t>Bank Spółdzielczy w Sochaczewie</t>
  </si>
  <si>
    <t xml:space="preserve">Bank </t>
  </si>
  <si>
    <t>Oprocentowanie</t>
  </si>
  <si>
    <t>WFOŚ i GW Warszawa</t>
  </si>
  <si>
    <t>Polski Bank Spółdzielczy w Wyszkowie Oddział w Grodzisku Mazowieckim (Bank Spółdzielczy w Grodzisku Mazowieckim)</t>
  </si>
  <si>
    <t>Bank PKO BP S.A.</t>
  </si>
  <si>
    <t>Bank Spółdzielczy w Mszczonowie</t>
  </si>
  <si>
    <t>mBank Hipoteczny w Warszawie</t>
  </si>
  <si>
    <t>Ogółem</t>
  </si>
  <si>
    <t>X</t>
  </si>
  <si>
    <t>0,5 stopy redyskonta weksli nie mniej niż 3,5%</t>
  </si>
  <si>
    <t>0,9 stopy redyskonta weksli nie mniej niż 2,0%</t>
  </si>
  <si>
    <t>Bank Spółdzielczy w Skierniewicach</t>
  </si>
  <si>
    <t xml:space="preserve">Harmonogram spłat kredytów i pożyczek </t>
  </si>
  <si>
    <t>Stan 30.06.2020</t>
  </si>
  <si>
    <t>Razem zadłużenie na 30.06.2020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</si>
</sst>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1" fillId="0" borderId="0" xfId="1"/>
    <xf numFmtId="4" fontId="1" fillId="0" borderId="0" xfId="1" applyNumberFormat="1"/>
    <xf numFmtId="4" fontId="1" fillId="0" borderId="14" xfId="2" applyNumberFormat="1" applyFont="1" applyFill="1" applyBorder="1"/>
    <xf numFmtId="4" fontId="1" fillId="0" borderId="0" xfId="2" applyNumberFormat="1" applyFont="1" applyFill="1" applyBorder="1"/>
    <xf numFmtId="0" fontId="1" fillId="0" borderId="0" xfId="1" applyFont="1" applyFill="1"/>
    <xf numFmtId="0" fontId="1" fillId="0" borderId="0" xfId="1" applyFill="1"/>
    <xf numFmtId="4" fontId="1" fillId="0" borderId="0" xfId="1" applyNumberFormat="1" applyFill="1"/>
    <xf numFmtId="0" fontId="4" fillId="0" borderId="15" xfId="1" applyFont="1" applyBorder="1" applyAlignment="1">
      <alignment horizontal="center" wrapText="1"/>
    </xf>
    <xf numFmtId="4" fontId="4" fillId="0" borderId="10" xfId="1" applyNumberFormat="1" applyFont="1" applyFill="1" applyBorder="1"/>
    <xf numFmtId="4" fontId="4" fillId="0" borderId="11" xfId="2" applyNumberFormat="1" applyFont="1" applyFill="1" applyBorder="1"/>
    <xf numFmtId="10" fontId="4" fillId="0" borderId="15" xfId="1" applyNumberFormat="1" applyFont="1" applyBorder="1" applyAlignment="1">
      <alignment horizontal="center"/>
    </xf>
    <xf numFmtId="10" fontId="4" fillId="0" borderId="15" xfId="3" applyNumberFormat="1" applyFont="1" applyFill="1" applyBorder="1" applyAlignment="1">
      <alignment horizontal="center" wrapText="1"/>
    </xf>
    <xf numFmtId="10" fontId="4" fillId="0" borderId="16" xfId="2" applyNumberFormat="1" applyFont="1" applyBorder="1" applyAlignment="1">
      <alignment horizontal="center"/>
    </xf>
    <xf numFmtId="0" fontId="3" fillId="0" borderId="10" xfId="2" applyFont="1" applyBorder="1" applyAlignment="1">
      <alignment vertical="center"/>
    </xf>
    <xf numFmtId="0" fontId="4" fillId="0" borderId="18" xfId="1" applyFont="1" applyBorder="1"/>
    <xf numFmtId="0" fontId="4" fillId="0" borderId="17" xfId="1" applyFont="1" applyBorder="1" applyAlignment="1">
      <alignment horizontal="center"/>
    </xf>
    <xf numFmtId="4" fontId="4" fillId="0" borderId="21" xfId="1" applyNumberFormat="1" applyFont="1" applyFill="1" applyBorder="1"/>
    <xf numFmtId="0" fontId="4" fillId="0" borderId="1" xfId="1" applyFont="1" applyBorder="1"/>
    <xf numFmtId="0" fontId="4" fillId="0" borderId="2" xfId="1" applyFont="1" applyBorder="1"/>
    <xf numFmtId="0" fontId="4" fillId="0" borderId="4" xfId="1" applyFont="1" applyBorder="1"/>
    <xf numFmtId="0" fontId="4" fillId="0" borderId="5" xfId="3" applyFont="1" applyFill="1" applyBorder="1" applyAlignment="1">
      <alignment wrapText="1"/>
    </xf>
    <xf numFmtId="10" fontId="4" fillId="0" borderId="3" xfId="1" applyNumberFormat="1" applyFont="1" applyBorder="1" applyAlignment="1">
      <alignment horizontal="center"/>
    </xf>
    <xf numFmtId="4" fontId="4" fillId="0" borderId="3" xfId="1" applyNumberFormat="1" applyFont="1" applyBorder="1"/>
    <xf numFmtId="4" fontId="4" fillId="0" borderId="7" xfId="1" applyNumberFormat="1" applyFont="1" applyBorder="1"/>
    <xf numFmtId="0" fontId="4" fillId="0" borderId="8" xfId="3" applyFont="1" applyFill="1" applyBorder="1" applyAlignment="1">
      <alignment wrapText="1"/>
    </xf>
    <xf numFmtId="10" fontId="4" fillId="0" borderId="9" xfId="1" applyNumberFormat="1" applyFont="1" applyBorder="1" applyAlignment="1">
      <alignment horizontal="center"/>
    </xf>
    <xf numFmtId="4" fontId="4" fillId="0" borderId="9" xfId="1" applyNumberFormat="1" applyFont="1" applyBorder="1"/>
    <xf numFmtId="4" fontId="4" fillId="0" borderId="11" xfId="1" applyNumberFormat="1" applyFont="1" applyBorder="1"/>
    <xf numFmtId="0" fontId="4" fillId="0" borderId="12" xfId="1" applyFont="1" applyBorder="1"/>
    <xf numFmtId="0" fontId="4" fillId="0" borderId="13" xfId="1" applyFont="1" applyBorder="1" applyAlignment="1">
      <alignment horizontal="center"/>
    </xf>
    <xf numFmtId="4" fontId="4" fillId="0" borderId="13" xfId="1" applyNumberFormat="1" applyFont="1" applyBorder="1"/>
    <xf numFmtId="4" fontId="3" fillId="0" borderId="20" xfId="1" applyNumberFormat="1" applyFont="1" applyBorder="1"/>
    <xf numFmtId="3" fontId="4" fillId="0" borderId="3" xfId="1" applyNumberFormat="1" applyFont="1" applyFill="1" applyBorder="1"/>
    <xf numFmtId="3" fontId="4" fillId="0" borderId="6" xfId="1" applyNumberFormat="1" applyFont="1" applyFill="1" applyBorder="1"/>
    <xf numFmtId="3" fontId="4" fillId="0" borderId="9" xfId="1" applyNumberFormat="1" applyFont="1" applyFill="1" applyBorder="1"/>
    <xf numFmtId="3" fontId="4" fillId="0" borderId="10" xfId="1" applyNumberFormat="1" applyFont="1" applyFill="1" applyBorder="1"/>
    <xf numFmtId="3" fontId="4" fillId="0" borderId="17" xfId="1" applyNumberFormat="1" applyFont="1" applyFill="1" applyBorder="1"/>
    <xf numFmtId="3" fontId="4" fillId="0" borderId="2" xfId="1" applyNumberFormat="1" applyFont="1" applyBorder="1"/>
    <xf numFmtId="3" fontId="4" fillId="0" borderId="3" xfId="1" applyNumberFormat="1" applyFont="1" applyBorder="1"/>
    <xf numFmtId="3" fontId="4" fillId="0" borderId="9" xfId="1" applyNumberFormat="1" applyFont="1" applyBorder="1"/>
    <xf numFmtId="3" fontId="4" fillId="0" borderId="13" xfId="1" applyNumberFormat="1" applyFont="1" applyBorder="1"/>
    <xf numFmtId="0" fontId="3" fillId="0" borderId="1" xfId="1" applyFont="1" applyBorder="1" applyAlignment="1">
      <alignment horizontal="center"/>
    </xf>
    <xf numFmtId="0" fontId="3" fillId="0" borderId="22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4" fillId="2" borderId="5" xfId="3" applyFont="1" applyFill="1" applyBorder="1" applyAlignment="1">
      <alignment wrapText="1"/>
    </xf>
    <xf numFmtId="0" fontId="4" fillId="0" borderId="5" xfId="3" applyFont="1" applyBorder="1" applyAlignment="1">
      <alignment wrapText="1"/>
    </xf>
    <xf numFmtId="0" fontId="4" fillId="0" borderId="23" xfId="3" applyFont="1" applyFill="1" applyBorder="1" applyAlignment="1">
      <alignment wrapText="1"/>
    </xf>
    <xf numFmtId="0" fontId="2" fillId="0" borderId="0" xfId="1" applyFont="1" applyBorder="1" applyAlignment="1">
      <alignment horizontal="center"/>
    </xf>
    <xf numFmtId="10" fontId="4" fillId="0" borderId="19" xfId="2" applyNumberFormat="1" applyFont="1" applyBorder="1" applyAlignment="1">
      <alignment horizontal="center"/>
    </xf>
    <xf numFmtId="4" fontId="4" fillId="0" borderId="9" xfId="1" applyNumberFormat="1" applyFont="1" applyFill="1" applyBorder="1"/>
    <xf numFmtId="0" fontId="3" fillId="0" borderId="2" xfId="1" applyFont="1" applyBorder="1" applyAlignment="1">
      <alignment horizontal="center" wrapText="1"/>
    </xf>
    <xf numFmtId="0" fontId="3" fillId="0" borderId="4" xfId="2" applyFont="1" applyFill="1" applyBorder="1" applyAlignment="1">
      <alignment horizontal="center" wrapText="1"/>
    </xf>
    <xf numFmtId="10" fontId="4" fillId="0" borderId="16" xfId="2" applyNumberFormat="1" applyFont="1" applyFill="1" applyBorder="1" applyAlignment="1">
      <alignment horizontal="center"/>
    </xf>
  </cellXfs>
  <cellStyles count="4">
    <cellStyle name="Normalny" xfId="0" builtinId="0"/>
    <cellStyle name="Normalny 2" xfId="2"/>
    <cellStyle name="Normalny_Spłata kredytów" xfId="3"/>
    <cellStyle name="Normalny_Spłata odsetek od zaciągnietych kredytów (version 1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Bud&#380;et%202018/Sp&#322;aty%20kredyt&#243;w%20i%20po&#380;yczek%2031.12.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Bud&#380;et%202018/Projekt%20bud&#380;etu%20wersja%20robocza/Sp&#322;aty%20kredyt&#243;w%20i%20po&#380;yczek%20po%20zmianach07.11.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b-UZ2012"/>
      <sheetName val="Rb-UZ2013"/>
      <sheetName val="Rb-UZ2014"/>
      <sheetName val="Rb-UZ2015"/>
      <sheetName val="Rb-UZ2015korekta"/>
      <sheetName val="Rb-UZ2016"/>
      <sheetName val="Rb-UZ2017"/>
      <sheetName val="zadł kred. i poż. w latach"/>
      <sheetName val="WFOŚiGW OŚrodek"/>
      <sheetName val="WFOŚiGW SOSW 2010"/>
      <sheetName val="WFOŚiGW ZS Nr 1"/>
      <sheetName val="WFOŚiGW ZS Nr 2-2010"/>
      <sheetName val="BS Grodzisk Maz2011"/>
      <sheetName val="BS Sochaczew 2013"/>
      <sheetName val="PKO BP2014"/>
      <sheetName val="BSMszczonów2015"/>
      <sheetName val="WFOŚiGW2016ZS Nr1"/>
      <sheetName val=" BSMszczonów2016"/>
      <sheetName val="BSMszczonów2017"/>
      <sheetName val="Kredyt 2018"/>
      <sheetName val="Kredyt 2018przetarg"/>
      <sheetName val="Arkusz1"/>
      <sheetName val="Wyprzedzajace"/>
      <sheetName val="Zadłużenie 01.01.2018"/>
      <sheetName val="Zadłużenie 31.12.2018"/>
      <sheetName val="RB-UZ2018"/>
      <sheetName val="KredytII"/>
      <sheetName val="Kredyt2019"/>
      <sheetName val="Kredyt wyłączenia"/>
      <sheetName val="Kredyt2019autopoprawka"/>
      <sheetName val="Kredyt wyłączenia autopoprawka"/>
      <sheetName val="Kredyt2019przetarg"/>
      <sheetName val="Kredyt 2019wyłączenia przetarg"/>
      <sheetName val="Zadłużenie 01.01.2019"/>
      <sheetName val="Zadłużenie 31.12.2019"/>
      <sheetName val="Zadłużenie 31.12.2019 autopopr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F18">
            <v>28748</v>
          </cell>
        </row>
      </sheetData>
      <sheetData sheetId="9">
        <row r="33">
          <cell r="F33">
            <v>23884</v>
          </cell>
        </row>
        <row r="48">
          <cell r="F48">
            <v>23884</v>
          </cell>
        </row>
        <row r="56">
          <cell r="F56">
            <v>11942</v>
          </cell>
        </row>
      </sheetData>
      <sheetData sheetId="10">
        <row r="18">
          <cell r="F18">
            <v>50308</v>
          </cell>
        </row>
        <row r="48">
          <cell r="F48">
            <v>50308</v>
          </cell>
        </row>
        <row r="59">
          <cell r="F59">
            <v>37731</v>
          </cell>
        </row>
      </sheetData>
      <sheetData sheetId="11">
        <row r="18">
          <cell r="F18">
            <v>26716</v>
          </cell>
        </row>
        <row r="48">
          <cell r="F48">
            <v>26716</v>
          </cell>
        </row>
        <row r="63">
          <cell r="F63">
            <v>26716</v>
          </cell>
        </row>
      </sheetData>
      <sheetData sheetId="12">
        <row r="18">
          <cell r="F18">
            <v>50000</v>
          </cell>
        </row>
        <row r="48">
          <cell r="F48">
            <v>0</v>
          </cell>
        </row>
        <row r="63">
          <cell r="F63">
            <v>580000</v>
          </cell>
        </row>
      </sheetData>
      <sheetData sheetId="13">
        <row r="4">
          <cell r="H4">
            <v>200000</v>
          </cell>
        </row>
        <row r="28">
          <cell r="H28">
            <v>600000</v>
          </cell>
        </row>
        <row r="40">
          <cell r="H40">
            <v>780000</v>
          </cell>
        </row>
        <row r="53">
          <cell r="H53">
            <v>1600000</v>
          </cell>
        </row>
        <row r="65">
          <cell r="H65">
            <v>1600000</v>
          </cell>
        </row>
        <row r="76">
          <cell r="H76">
            <v>979000</v>
          </cell>
        </row>
      </sheetData>
      <sheetData sheetId="14">
        <row r="5">
          <cell r="H5">
            <v>700000</v>
          </cell>
        </row>
        <row r="29">
          <cell r="H29">
            <v>840000</v>
          </cell>
        </row>
        <row r="41">
          <cell r="H41">
            <v>100000</v>
          </cell>
        </row>
        <row r="54">
          <cell r="H54">
            <v>100000</v>
          </cell>
        </row>
        <row r="66">
          <cell r="H66">
            <v>600000</v>
          </cell>
        </row>
        <row r="77">
          <cell r="H77">
            <v>960000</v>
          </cell>
        </row>
        <row r="89">
          <cell r="H89">
            <v>1440000</v>
          </cell>
        </row>
        <row r="101">
          <cell r="H101">
            <v>1440000</v>
          </cell>
        </row>
        <row r="113">
          <cell r="H113">
            <v>1440000</v>
          </cell>
        </row>
        <row r="125">
          <cell r="H125">
            <v>1440000</v>
          </cell>
        </row>
        <row r="137">
          <cell r="H137">
            <v>1440000</v>
          </cell>
        </row>
        <row r="149">
          <cell r="H149">
            <v>1440000</v>
          </cell>
        </row>
        <row r="161">
          <cell r="H161">
            <v>1350585</v>
          </cell>
        </row>
      </sheetData>
      <sheetData sheetId="15">
        <row r="5">
          <cell r="H5">
            <v>30000</v>
          </cell>
        </row>
        <row r="29">
          <cell r="H29">
            <v>60000</v>
          </cell>
        </row>
        <row r="41">
          <cell r="H41">
            <v>20000</v>
          </cell>
        </row>
        <row r="54">
          <cell r="H54">
            <v>379725</v>
          </cell>
        </row>
      </sheetData>
      <sheetData sheetId="16">
        <row r="18">
          <cell r="F18">
            <v>80000</v>
          </cell>
        </row>
        <row r="48">
          <cell r="F48">
            <v>32000</v>
          </cell>
        </row>
        <row r="63">
          <cell r="F63">
            <v>32000</v>
          </cell>
        </row>
        <row r="78">
          <cell r="F78">
            <v>13999.07</v>
          </cell>
        </row>
      </sheetData>
      <sheetData sheetId="17">
        <row r="5">
          <cell r="H5">
            <v>0</v>
          </cell>
        </row>
        <row r="29">
          <cell r="H29">
            <v>20000</v>
          </cell>
        </row>
        <row r="41">
          <cell r="H41">
            <v>20000</v>
          </cell>
        </row>
        <row r="54">
          <cell r="H54">
            <v>20000</v>
          </cell>
        </row>
        <row r="65">
          <cell r="H65">
            <v>50000</v>
          </cell>
        </row>
        <row r="77">
          <cell r="H77">
            <v>50000</v>
          </cell>
        </row>
        <row r="89">
          <cell r="H89">
            <v>275000</v>
          </cell>
        </row>
        <row r="101">
          <cell r="H101">
            <v>275000</v>
          </cell>
        </row>
        <row r="113">
          <cell r="H113">
            <v>275000</v>
          </cell>
        </row>
        <row r="125">
          <cell r="H125">
            <v>275000</v>
          </cell>
        </row>
        <row r="137">
          <cell r="H137">
            <v>275000</v>
          </cell>
        </row>
        <row r="149">
          <cell r="H149">
            <v>325000</v>
          </cell>
        </row>
        <row r="161">
          <cell r="H161">
            <v>325000</v>
          </cell>
        </row>
        <row r="173">
          <cell r="H173">
            <v>295000</v>
          </cell>
        </row>
      </sheetData>
      <sheetData sheetId="18">
        <row r="101">
          <cell r="H101">
            <v>240000</v>
          </cell>
        </row>
        <row r="113">
          <cell r="H113">
            <v>325000</v>
          </cell>
        </row>
        <row r="125">
          <cell r="H125">
            <v>325000</v>
          </cell>
        </row>
        <row r="137">
          <cell r="H137">
            <v>325000</v>
          </cell>
        </row>
        <row r="149">
          <cell r="H149">
            <v>325000</v>
          </cell>
        </row>
        <row r="161">
          <cell r="H161">
            <v>325000</v>
          </cell>
        </row>
        <row r="173">
          <cell r="H173">
            <v>325000</v>
          </cell>
        </row>
        <row r="185">
          <cell r="H185">
            <v>1200000</v>
          </cell>
        </row>
        <row r="197">
          <cell r="H197">
            <v>426839.47</v>
          </cell>
        </row>
      </sheetData>
      <sheetData sheetId="19"/>
      <sheetData sheetId="20"/>
      <sheetData sheetId="21"/>
      <sheetData sheetId="22"/>
      <sheetData sheetId="23"/>
      <sheetData sheetId="24">
        <row r="21">
          <cell r="B21">
            <v>23884</v>
          </cell>
        </row>
      </sheetData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dł kred. i poż. w latach"/>
      <sheetName val="odsetki BPS Warszawa "/>
      <sheetName val="odsetki BP Wrocław"/>
      <sheetName val="odsetki BS Sochaczew"/>
      <sheetName val="WFOŚiGW OŚrodek"/>
      <sheetName val="WFOŚiGW Starostwo"/>
      <sheetName val="bgk III warszawa"/>
      <sheetName val=" BSGrodzisk maz"/>
      <sheetName val="WFOŚiGW ZS NR 2popr."/>
      <sheetName val="BOŚ 25"/>
      <sheetName val="BOŚ 26"/>
      <sheetName val="BS Sochaczew 2010"/>
      <sheetName val="WFOŚiGW SOSW 2010"/>
      <sheetName val="WFOŚiGW ZS Nr 1"/>
      <sheetName val="WFOŚiGW ZS Nr 2-2010"/>
      <sheetName val="BS Grodzisk Maz2011"/>
      <sheetName val="BS Sochaczew 2013"/>
      <sheetName val="Spłata przed restrukturyzacją"/>
      <sheetName val="spłata po restrukturyzacji13"/>
      <sheetName val="RestrukturyzacjaIIplan"/>
      <sheetName val="Konsolidacyjny ostateczny"/>
      <sheetName val="Po konsolidacji ostatecz."/>
      <sheetName val="Kredyt2015"/>
      <sheetName val="Zadłużenie 01.01.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213">
          <cell r="H213">
            <v>0</v>
          </cell>
        </row>
      </sheetData>
      <sheetData sheetId="21" refreshError="1"/>
      <sheetData sheetId="22" refreshError="1">
        <row r="97">
          <cell r="H97">
            <v>0</v>
          </cell>
        </row>
      </sheetData>
      <sheetData sheetId="2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tabSelected="1" zoomScaleNormal="100" workbookViewId="0">
      <selection activeCell="V17" sqref="V17"/>
    </sheetView>
  </sheetViews>
  <sheetFormatPr defaultRowHeight="12.75" x14ac:dyDescent="0.2"/>
  <cols>
    <col min="1" max="1" width="18.5703125" style="1" customWidth="1"/>
    <col min="2" max="2" width="14.85546875" style="1" customWidth="1"/>
    <col min="3" max="3" width="7.85546875" style="1" bestFit="1" customWidth="1"/>
    <col min="4" max="4" width="8.42578125" style="1" customWidth="1"/>
    <col min="5" max="7" width="7.85546875" style="1" bestFit="1" customWidth="1"/>
    <col min="8" max="8" width="8.7109375" style="1" bestFit="1" customWidth="1"/>
    <col min="9" max="9" width="7.85546875" style="1" bestFit="1" customWidth="1"/>
    <col min="10" max="10" width="8.7109375" style="1" bestFit="1" customWidth="1"/>
    <col min="11" max="16" width="7.85546875" style="1" bestFit="1" customWidth="1"/>
    <col min="17" max="17" width="10.42578125" style="1" customWidth="1"/>
    <col min="18" max="18" width="10" style="1" bestFit="1" customWidth="1"/>
    <col min="19" max="20" width="6.5703125" style="1" bestFit="1" customWidth="1"/>
    <col min="21" max="21" width="8.7109375" style="1" bestFit="1" customWidth="1"/>
    <col min="22" max="22" width="10.85546875" style="1" bestFit="1" customWidth="1"/>
    <col min="23" max="23" width="11.42578125" style="1" customWidth="1"/>
    <col min="24" max="24" width="12.7109375" style="1" bestFit="1" customWidth="1"/>
    <col min="25" max="25" width="9.140625" style="1"/>
    <col min="26" max="26" width="11.7109375" style="1" bestFit="1" customWidth="1"/>
    <col min="27" max="260" width="9.140625" style="1"/>
    <col min="261" max="261" width="27.140625" style="1" bestFit="1" customWidth="1"/>
    <col min="262" max="262" width="11.85546875" style="1" bestFit="1" customWidth="1"/>
    <col min="263" max="275" width="11.7109375" style="1" bestFit="1" customWidth="1"/>
    <col min="276" max="276" width="11.28515625" style="1" bestFit="1" customWidth="1"/>
    <col min="277" max="277" width="11.28515625" style="1" customWidth="1"/>
    <col min="278" max="278" width="12.7109375" style="1" bestFit="1" customWidth="1"/>
    <col min="279" max="279" width="11.42578125" style="1" customWidth="1"/>
    <col min="280" max="280" width="12.7109375" style="1" bestFit="1" customWidth="1"/>
    <col min="281" max="281" width="9.140625" style="1"/>
    <col min="282" max="282" width="11.7109375" style="1" bestFit="1" customWidth="1"/>
    <col min="283" max="516" width="9.140625" style="1"/>
    <col min="517" max="517" width="27.140625" style="1" bestFit="1" customWidth="1"/>
    <col min="518" max="518" width="11.85546875" style="1" bestFit="1" customWidth="1"/>
    <col min="519" max="531" width="11.7109375" style="1" bestFit="1" customWidth="1"/>
    <col min="532" max="532" width="11.28515625" style="1" bestFit="1" customWidth="1"/>
    <col min="533" max="533" width="11.28515625" style="1" customWidth="1"/>
    <col min="534" max="534" width="12.7109375" style="1" bestFit="1" customWidth="1"/>
    <col min="535" max="535" width="11.42578125" style="1" customWidth="1"/>
    <col min="536" max="536" width="12.7109375" style="1" bestFit="1" customWidth="1"/>
    <col min="537" max="537" width="9.140625" style="1"/>
    <col min="538" max="538" width="11.7109375" style="1" bestFit="1" customWidth="1"/>
    <col min="539" max="772" width="9.140625" style="1"/>
    <col min="773" max="773" width="27.140625" style="1" bestFit="1" customWidth="1"/>
    <col min="774" max="774" width="11.85546875" style="1" bestFit="1" customWidth="1"/>
    <col min="775" max="787" width="11.7109375" style="1" bestFit="1" customWidth="1"/>
    <col min="788" max="788" width="11.28515625" style="1" bestFit="1" customWidth="1"/>
    <col min="789" max="789" width="11.28515625" style="1" customWidth="1"/>
    <col min="790" max="790" width="12.7109375" style="1" bestFit="1" customWidth="1"/>
    <col min="791" max="791" width="11.42578125" style="1" customWidth="1"/>
    <col min="792" max="792" width="12.7109375" style="1" bestFit="1" customWidth="1"/>
    <col min="793" max="793" width="9.140625" style="1"/>
    <col min="794" max="794" width="11.7109375" style="1" bestFit="1" customWidth="1"/>
    <col min="795" max="1028" width="9.140625" style="1"/>
    <col min="1029" max="1029" width="27.140625" style="1" bestFit="1" customWidth="1"/>
    <col min="1030" max="1030" width="11.85546875" style="1" bestFit="1" customWidth="1"/>
    <col min="1031" max="1043" width="11.7109375" style="1" bestFit="1" customWidth="1"/>
    <col min="1044" max="1044" width="11.28515625" style="1" bestFit="1" customWidth="1"/>
    <col min="1045" max="1045" width="11.28515625" style="1" customWidth="1"/>
    <col min="1046" max="1046" width="12.7109375" style="1" bestFit="1" customWidth="1"/>
    <col min="1047" max="1047" width="11.42578125" style="1" customWidth="1"/>
    <col min="1048" max="1048" width="12.7109375" style="1" bestFit="1" customWidth="1"/>
    <col min="1049" max="1049" width="9.140625" style="1"/>
    <col min="1050" max="1050" width="11.7109375" style="1" bestFit="1" customWidth="1"/>
    <col min="1051" max="1284" width="9.140625" style="1"/>
    <col min="1285" max="1285" width="27.140625" style="1" bestFit="1" customWidth="1"/>
    <col min="1286" max="1286" width="11.85546875" style="1" bestFit="1" customWidth="1"/>
    <col min="1287" max="1299" width="11.7109375" style="1" bestFit="1" customWidth="1"/>
    <col min="1300" max="1300" width="11.28515625" style="1" bestFit="1" customWidth="1"/>
    <col min="1301" max="1301" width="11.28515625" style="1" customWidth="1"/>
    <col min="1302" max="1302" width="12.7109375" style="1" bestFit="1" customWidth="1"/>
    <col min="1303" max="1303" width="11.42578125" style="1" customWidth="1"/>
    <col min="1304" max="1304" width="12.7109375" style="1" bestFit="1" customWidth="1"/>
    <col min="1305" max="1305" width="9.140625" style="1"/>
    <col min="1306" max="1306" width="11.7109375" style="1" bestFit="1" customWidth="1"/>
    <col min="1307" max="1540" width="9.140625" style="1"/>
    <col min="1541" max="1541" width="27.140625" style="1" bestFit="1" customWidth="1"/>
    <col min="1542" max="1542" width="11.85546875" style="1" bestFit="1" customWidth="1"/>
    <col min="1543" max="1555" width="11.7109375" style="1" bestFit="1" customWidth="1"/>
    <col min="1556" max="1556" width="11.28515625" style="1" bestFit="1" customWidth="1"/>
    <col min="1557" max="1557" width="11.28515625" style="1" customWidth="1"/>
    <col min="1558" max="1558" width="12.7109375" style="1" bestFit="1" customWidth="1"/>
    <col min="1559" max="1559" width="11.42578125" style="1" customWidth="1"/>
    <col min="1560" max="1560" width="12.7109375" style="1" bestFit="1" customWidth="1"/>
    <col min="1561" max="1561" width="9.140625" style="1"/>
    <col min="1562" max="1562" width="11.7109375" style="1" bestFit="1" customWidth="1"/>
    <col min="1563" max="1796" width="9.140625" style="1"/>
    <col min="1797" max="1797" width="27.140625" style="1" bestFit="1" customWidth="1"/>
    <col min="1798" max="1798" width="11.85546875" style="1" bestFit="1" customWidth="1"/>
    <col min="1799" max="1811" width="11.7109375" style="1" bestFit="1" customWidth="1"/>
    <col min="1812" max="1812" width="11.28515625" style="1" bestFit="1" customWidth="1"/>
    <col min="1813" max="1813" width="11.28515625" style="1" customWidth="1"/>
    <col min="1814" max="1814" width="12.7109375" style="1" bestFit="1" customWidth="1"/>
    <col min="1815" max="1815" width="11.42578125" style="1" customWidth="1"/>
    <col min="1816" max="1816" width="12.7109375" style="1" bestFit="1" customWidth="1"/>
    <col min="1817" max="1817" width="9.140625" style="1"/>
    <col min="1818" max="1818" width="11.7109375" style="1" bestFit="1" customWidth="1"/>
    <col min="1819" max="2052" width="9.140625" style="1"/>
    <col min="2053" max="2053" width="27.140625" style="1" bestFit="1" customWidth="1"/>
    <col min="2054" max="2054" width="11.85546875" style="1" bestFit="1" customWidth="1"/>
    <col min="2055" max="2067" width="11.7109375" style="1" bestFit="1" customWidth="1"/>
    <col min="2068" max="2068" width="11.28515625" style="1" bestFit="1" customWidth="1"/>
    <col min="2069" max="2069" width="11.28515625" style="1" customWidth="1"/>
    <col min="2070" max="2070" width="12.7109375" style="1" bestFit="1" customWidth="1"/>
    <col min="2071" max="2071" width="11.42578125" style="1" customWidth="1"/>
    <col min="2072" max="2072" width="12.7109375" style="1" bestFit="1" customWidth="1"/>
    <col min="2073" max="2073" width="9.140625" style="1"/>
    <col min="2074" max="2074" width="11.7109375" style="1" bestFit="1" customWidth="1"/>
    <col min="2075" max="2308" width="9.140625" style="1"/>
    <col min="2309" max="2309" width="27.140625" style="1" bestFit="1" customWidth="1"/>
    <col min="2310" max="2310" width="11.85546875" style="1" bestFit="1" customWidth="1"/>
    <col min="2311" max="2323" width="11.7109375" style="1" bestFit="1" customWidth="1"/>
    <col min="2324" max="2324" width="11.28515625" style="1" bestFit="1" customWidth="1"/>
    <col min="2325" max="2325" width="11.28515625" style="1" customWidth="1"/>
    <col min="2326" max="2326" width="12.7109375" style="1" bestFit="1" customWidth="1"/>
    <col min="2327" max="2327" width="11.42578125" style="1" customWidth="1"/>
    <col min="2328" max="2328" width="12.7109375" style="1" bestFit="1" customWidth="1"/>
    <col min="2329" max="2329" width="9.140625" style="1"/>
    <col min="2330" max="2330" width="11.7109375" style="1" bestFit="1" customWidth="1"/>
    <col min="2331" max="2564" width="9.140625" style="1"/>
    <col min="2565" max="2565" width="27.140625" style="1" bestFit="1" customWidth="1"/>
    <col min="2566" max="2566" width="11.85546875" style="1" bestFit="1" customWidth="1"/>
    <col min="2567" max="2579" width="11.7109375" style="1" bestFit="1" customWidth="1"/>
    <col min="2580" max="2580" width="11.28515625" style="1" bestFit="1" customWidth="1"/>
    <col min="2581" max="2581" width="11.28515625" style="1" customWidth="1"/>
    <col min="2582" max="2582" width="12.7109375" style="1" bestFit="1" customWidth="1"/>
    <col min="2583" max="2583" width="11.42578125" style="1" customWidth="1"/>
    <col min="2584" max="2584" width="12.7109375" style="1" bestFit="1" customWidth="1"/>
    <col min="2585" max="2585" width="9.140625" style="1"/>
    <col min="2586" max="2586" width="11.7109375" style="1" bestFit="1" customWidth="1"/>
    <col min="2587" max="2820" width="9.140625" style="1"/>
    <col min="2821" max="2821" width="27.140625" style="1" bestFit="1" customWidth="1"/>
    <col min="2822" max="2822" width="11.85546875" style="1" bestFit="1" customWidth="1"/>
    <col min="2823" max="2835" width="11.7109375" style="1" bestFit="1" customWidth="1"/>
    <col min="2836" max="2836" width="11.28515625" style="1" bestFit="1" customWidth="1"/>
    <col min="2837" max="2837" width="11.28515625" style="1" customWidth="1"/>
    <col min="2838" max="2838" width="12.7109375" style="1" bestFit="1" customWidth="1"/>
    <col min="2839" max="2839" width="11.42578125" style="1" customWidth="1"/>
    <col min="2840" max="2840" width="12.7109375" style="1" bestFit="1" customWidth="1"/>
    <col min="2841" max="2841" width="9.140625" style="1"/>
    <col min="2842" max="2842" width="11.7109375" style="1" bestFit="1" customWidth="1"/>
    <col min="2843" max="3076" width="9.140625" style="1"/>
    <col min="3077" max="3077" width="27.140625" style="1" bestFit="1" customWidth="1"/>
    <col min="3078" max="3078" width="11.85546875" style="1" bestFit="1" customWidth="1"/>
    <col min="3079" max="3091" width="11.7109375" style="1" bestFit="1" customWidth="1"/>
    <col min="3092" max="3092" width="11.28515625" style="1" bestFit="1" customWidth="1"/>
    <col min="3093" max="3093" width="11.28515625" style="1" customWidth="1"/>
    <col min="3094" max="3094" width="12.7109375" style="1" bestFit="1" customWidth="1"/>
    <col min="3095" max="3095" width="11.42578125" style="1" customWidth="1"/>
    <col min="3096" max="3096" width="12.7109375" style="1" bestFit="1" customWidth="1"/>
    <col min="3097" max="3097" width="9.140625" style="1"/>
    <col min="3098" max="3098" width="11.7109375" style="1" bestFit="1" customWidth="1"/>
    <col min="3099" max="3332" width="9.140625" style="1"/>
    <col min="3333" max="3333" width="27.140625" style="1" bestFit="1" customWidth="1"/>
    <col min="3334" max="3334" width="11.85546875" style="1" bestFit="1" customWidth="1"/>
    <col min="3335" max="3347" width="11.7109375" style="1" bestFit="1" customWidth="1"/>
    <col min="3348" max="3348" width="11.28515625" style="1" bestFit="1" customWidth="1"/>
    <col min="3349" max="3349" width="11.28515625" style="1" customWidth="1"/>
    <col min="3350" max="3350" width="12.7109375" style="1" bestFit="1" customWidth="1"/>
    <col min="3351" max="3351" width="11.42578125" style="1" customWidth="1"/>
    <col min="3352" max="3352" width="12.7109375" style="1" bestFit="1" customWidth="1"/>
    <col min="3353" max="3353" width="9.140625" style="1"/>
    <col min="3354" max="3354" width="11.7109375" style="1" bestFit="1" customWidth="1"/>
    <col min="3355" max="3588" width="9.140625" style="1"/>
    <col min="3589" max="3589" width="27.140625" style="1" bestFit="1" customWidth="1"/>
    <col min="3590" max="3590" width="11.85546875" style="1" bestFit="1" customWidth="1"/>
    <col min="3591" max="3603" width="11.7109375" style="1" bestFit="1" customWidth="1"/>
    <col min="3604" max="3604" width="11.28515625" style="1" bestFit="1" customWidth="1"/>
    <col min="3605" max="3605" width="11.28515625" style="1" customWidth="1"/>
    <col min="3606" max="3606" width="12.7109375" style="1" bestFit="1" customWidth="1"/>
    <col min="3607" max="3607" width="11.42578125" style="1" customWidth="1"/>
    <col min="3608" max="3608" width="12.7109375" style="1" bestFit="1" customWidth="1"/>
    <col min="3609" max="3609" width="9.140625" style="1"/>
    <col min="3610" max="3610" width="11.7109375" style="1" bestFit="1" customWidth="1"/>
    <col min="3611" max="3844" width="9.140625" style="1"/>
    <col min="3845" max="3845" width="27.140625" style="1" bestFit="1" customWidth="1"/>
    <col min="3846" max="3846" width="11.85546875" style="1" bestFit="1" customWidth="1"/>
    <col min="3847" max="3859" width="11.7109375" style="1" bestFit="1" customWidth="1"/>
    <col min="3860" max="3860" width="11.28515625" style="1" bestFit="1" customWidth="1"/>
    <col min="3861" max="3861" width="11.28515625" style="1" customWidth="1"/>
    <col min="3862" max="3862" width="12.7109375" style="1" bestFit="1" customWidth="1"/>
    <col min="3863" max="3863" width="11.42578125" style="1" customWidth="1"/>
    <col min="3864" max="3864" width="12.7109375" style="1" bestFit="1" customWidth="1"/>
    <col min="3865" max="3865" width="9.140625" style="1"/>
    <col min="3866" max="3866" width="11.7109375" style="1" bestFit="1" customWidth="1"/>
    <col min="3867" max="4100" width="9.140625" style="1"/>
    <col min="4101" max="4101" width="27.140625" style="1" bestFit="1" customWidth="1"/>
    <col min="4102" max="4102" width="11.85546875" style="1" bestFit="1" customWidth="1"/>
    <col min="4103" max="4115" width="11.7109375" style="1" bestFit="1" customWidth="1"/>
    <col min="4116" max="4116" width="11.28515625" style="1" bestFit="1" customWidth="1"/>
    <col min="4117" max="4117" width="11.28515625" style="1" customWidth="1"/>
    <col min="4118" max="4118" width="12.7109375" style="1" bestFit="1" customWidth="1"/>
    <col min="4119" max="4119" width="11.42578125" style="1" customWidth="1"/>
    <col min="4120" max="4120" width="12.7109375" style="1" bestFit="1" customWidth="1"/>
    <col min="4121" max="4121" width="9.140625" style="1"/>
    <col min="4122" max="4122" width="11.7109375" style="1" bestFit="1" customWidth="1"/>
    <col min="4123" max="4356" width="9.140625" style="1"/>
    <col min="4357" max="4357" width="27.140625" style="1" bestFit="1" customWidth="1"/>
    <col min="4358" max="4358" width="11.85546875" style="1" bestFit="1" customWidth="1"/>
    <col min="4359" max="4371" width="11.7109375" style="1" bestFit="1" customWidth="1"/>
    <col min="4372" max="4372" width="11.28515625" style="1" bestFit="1" customWidth="1"/>
    <col min="4373" max="4373" width="11.28515625" style="1" customWidth="1"/>
    <col min="4374" max="4374" width="12.7109375" style="1" bestFit="1" customWidth="1"/>
    <col min="4375" max="4375" width="11.42578125" style="1" customWidth="1"/>
    <col min="4376" max="4376" width="12.7109375" style="1" bestFit="1" customWidth="1"/>
    <col min="4377" max="4377" width="9.140625" style="1"/>
    <col min="4378" max="4378" width="11.7109375" style="1" bestFit="1" customWidth="1"/>
    <col min="4379" max="4612" width="9.140625" style="1"/>
    <col min="4613" max="4613" width="27.140625" style="1" bestFit="1" customWidth="1"/>
    <col min="4614" max="4614" width="11.85546875" style="1" bestFit="1" customWidth="1"/>
    <col min="4615" max="4627" width="11.7109375" style="1" bestFit="1" customWidth="1"/>
    <col min="4628" max="4628" width="11.28515625" style="1" bestFit="1" customWidth="1"/>
    <col min="4629" max="4629" width="11.28515625" style="1" customWidth="1"/>
    <col min="4630" max="4630" width="12.7109375" style="1" bestFit="1" customWidth="1"/>
    <col min="4631" max="4631" width="11.42578125" style="1" customWidth="1"/>
    <col min="4632" max="4632" width="12.7109375" style="1" bestFit="1" customWidth="1"/>
    <col min="4633" max="4633" width="9.140625" style="1"/>
    <col min="4634" max="4634" width="11.7109375" style="1" bestFit="1" customWidth="1"/>
    <col min="4635" max="4868" width="9.140625" style="1"/>
    <col min="4869" max="4869" width="27.140625" style="1" bestFit="1" customWidth="1"/>
    <col min="4870" max="4870" width="11.85546875" style="1" bestFit="1" customWidth="1"/>
    <col min="4871" max="4883" width="11.7109375" style="1" bestFit="1" customWidth="1"/>
    <col min="4884" max="4884" width="11.28515625" style="1" bestFit="1" customWidth="1"/>
    <col min="4885" max="4885" width="11.28515625" style="1" customWidth="1"/>
    <col min="4886" max="4886" width="12.7109375" style="1" bestFit="1" customWidth="1"/>
    <col min="4887" max="4887" width="11.42578125" style="1" customWidth="1"/>
    <col min="4888" max="4888" width="12.7109375" style="1" bestFit="1" customWidth="1"/>
    <col min="4889" max="4889" width="9.140625" style="1"/>
    <col min="4890" max="4890" width="11.7109375" style="1" bestFit="1" customWidth="1"/>
    <col min="4891" max="5124" width="9.140625" style="1"/>
    <col min="5125" max="5125" width="27.140625" style="1" bestFit="1" customWidth="1"/>
    <col min="5126" max="5126" width="11.85546875" style="1" bestFit="1" customWidth="1"/>
    <col min="5127" max="5139" width="11.7109375" style="1" bestFit="1" customWidth="1"/>
    <col min="5140" max="5140" width="11.28515625" style="1" bestFit="1" customWidth="1"/>
    <col min="5141" max="5141" width="11.28515625" style="1" customWidth="1"/>
    <col min="5142" max="5142" width="12.7109375" style="1" bestFit="1" customWidth="1"/>
    <col min="5143" max="5143" width="11.42578125" style="1" customWidth="1"/>
    <col min="5144" max="5144" width="12.7109375" style="1" bestFit="1" customWidth="1"/>
    <col min="5145" max="5145" width="9.140625" style="1"/>
    <col min="5146" max="5146" width="11.7109375" style="1" bestFit="1" customWidth="1"/>
    <col min="5147" max="5380" width="9.140625" style="1"/>
    <col min="5381" max="5381" width="27.140625" style="1" bestFit="1" customWidth="1"/>
    <col min="5382" max="5382" width="11.85546875" style="1" bestFit="1" customWidth="1"/>
    <col min="5383" max="5395" width="11.7109375" style="1" bestFit="1" customWidth="1"/>
    <col min="5396" max="5396" width="11.28515625" style="1" bestFit="1" customWidth="1"/>
    <col min="5397" max="5397" width="11.28515625" style="1" customWidth="1"/>
    <col min="5398" max="5398" width="12.7109375" style="1" bestFit="1" customWidth="1"/>
    <col min="5399" max="5399" width="11.42578125" style="1" customWidth="1"/>
    <col min="5400" max="5400" width="12.7109375" style="1" bestFit="1" customWidth="1"/>
    <col min="5401" max="5401" width="9.140625" style="1"/>
    <col min="5402" max="5402" width="11.7109375" style="1" bestFit="1" customWidth="1"/>
    <col min="5403" max="5636" width="9.140625" style="1"/>
    <col min="5637" max="5637" width="27.140625" style="1" bestFit="1" customWidth="1"/>
    <col min="5638" max="5638" width="11.85546875" style="1" bestFit="1" customWidth="1"/>
    <col min="5639" max="5651" width="11.7109375" style="1" bestFit="1" customWidth="1"/>
    <col min="5652" max="5652" width="11.28515625" style="1" bestFit="1" customWidth="1"/>
    <col min="5653" max="5653" width="11.28515625" style="1" customWidth="1"/>
    <col min="5654" max="5654" width="12.7109375" style="1" bestFit="1" customWidth="1"/>
    <col min="5655" max="5655" width="11.42578125" style="1" customWidth="1"/>
    <col min="5656" max="5656" width="12.7109375" style="1" bestFit="1" customWidth="1"/>
    <col min="5657" max="5657" width="9.140625" style="1"/>
    <col min="5658" max="5658" width="11.7109375" style="1" bestFit="1" customWidth="1"/>
    <col min="5659" max="5892" width="9.140625" style="1"/>
    <col min="5893" max="5893" width="27.140625" style="1" bestFit="1" customWidth="1"/>
    <col min="5894" max="5894" width="11.85546875" style="1" bestFit="1" customWidth="1"/>
    <col min="5895" max="5907" width="11.7109375" style="1" bestFit="1" customWidth="1"/>
    <col min="5908" max="5908" width="11.28515625" style="1" bestFit="1" customWidth="1"/>
    <col min="5909" max="5909" width="11.28515625" style="1" customWidth="1"/>
    <col min="5910" max="5910" width="12.7109375" style="1" bestFit="1" customWidth="1"/>
    <col min="5911" max="5911" width="11.42578125" style="1" customWidth="1"/>
    <col min="5912" max="5912" width="12.7109375" style="1" bestFit="1" customWidth="1"/>
    <col min="5913" max="5913" width="9.140625" style="1"/>
    <col min="5914" max="5914" width="11.7109375" style="1" bestFit="1" customWidth="1"/>
    <col min="5915" max="6148" width="9.140625" style="1"/>
    <col min="6149" max="6149" width="27.140625" style="1" bestFit="1" customWidth="1"/>
    <col min="6150" max="6150" width="11.85546875" style="1" bestFit="1" customWidth="1"/>
    <col min="6151" max="6163" width="11.7109375" style="1" bestFit="1" customWidth="1"/>
    <col min="6164" max="6164" width="11.28515625" style="1" bestFit="1" customWidth="1"/>
    <col min="6165" max="6165" width="11.28515625" style="1" customWidth="1"/>
    <col min="6166" max="6166" width="12.7109375" style="1" bestFit="1" customWidth="1"/>
    <col min="6167" max="6167" width="11.42578125" style="1" customWidth="1"/>
    <col min="6168" max="6168" width="12.7109375" style="1" bestFit="1" customWidth="1"/>
    <col min="6169" max="6169" width="9.140625" style="1"/>
    <col min="6170" max="6170" width="11.7109375" style="1" bestFit="1" customWidth="1"/>
    <col min="6171" max="6404" width="9.140625" style="1"/>
    <col min="6405" max="6405" width="27.140625" style="1" bestFit="1" customWidth="1"/>
    <col min="6406" max="6406" width="11.85546875" style="1" bestFit="1" customWidth="1"/>
    <col min="6407" max="6419" width="11.7109375" style="1" bestFit="1" customWidth="1"/>
    <col min="6420" max="6420" width="11.28515625" style="1" bestFit="1" customWidth="1"/>
    <col min="6421" max="6421" width="11.28515625" style="1" customWidth="1"/>
    <col min="6422" max="6422" width="12.7109375" style="1" bestFit="1" customWidth="1"/>
    <col min="6423" max="6423" width="11.42578125" style="1" customWidth="1"/>
    <col min="6424" max="6424" width="12.7109375" style="1" bestFit="1" customWidth="1"/>
    <col min="6425" max="6425" width="9.140625" style="1"/>
    <col min="6426" max="6426" width="11.7109375" style="1" bestFit="1" customWidth="1"/>
    <col min="6427" max="6660" width="9.140625" style="1"/>
    <col min="6661" max="6661" width="27.140625" style="1" bestFit="1" customWidth="1"/>
    <col min="6662" max="6662" width="11.85546875" style="1" bestFit="1" customWidth="1"/>
    <col min="6663" max="6675" width="11.7109375" style="1" bestFit="1" customWidth="1"/>
    <col min="6676" max="6676" width="11.28515625" style="1" bestFit="1" customWidth="1"/>
    <col min="6677" max="6677" width="11.28515625" style="1" customWidth="1"/>
    <col min="6678" max="6678" width="12.7109375" style="1" bestFit="1" customWidth="1"/>
    <col min="6679" max="6679" width="11.42578125" style="1" customWidth="1"/>
    <col min="6680" max="6680" width="12.7109375" style="1" bestFit="1" customWidth="1"/>
    <col min="6681" max="6681" width="9.140625" style="1"/>
    <col min="6682" max="6682" width="11.7109375" style="1" bestFit="1" customWidth="1"/>
    <col min="6683" max="6916" width="9.140625" style="1"/>
    <col min="6917" max="6917" width="27.140625" style="1" bestFit="1" customWidth="1"/>
    <col min="6918" max="6918" width="11.85546875" style="1" bestFit="1" customWidth="1"/>
    <col min="6919" max="6931" width="11.7109375" style="1" bestFit="1" customWidth="1"/>
    <col min="6932" max="6932" width="11.28515625" style="1" bestFit="1" customWidth="1"/>
    <col min="6933" max="6933" width="11.28515625" style="1" customWidth="1"/>
    <col min="6934" max="6934" width="12.7109375" style="1" bestFit="1" customWidth="1"/>
    <col min="6935" max="6935" width="11.42578125" style="1" customWidth="1"/>
    <col min="6936" max="6936" width="12.7109375" style="1" bestFit="1" customWidth="1"/>
    <col min="6937" max="6937" width="9.140625" style="1"/>
    <col min="6938" max="6938" width="11.7109375" style="1" bestFit="1" customWidth="1"/>
    <col min="6939" max="7172" width="9.140625" style="1"/>
    <col min="7173" max="7173" width="27.140625" style="1" bestFit="1" customWidth="1"/>
    <col min="7174" max="7174" width="11.85546875" style="1" bestFit="1" customWidth="1"/>
    <col min="7175" max="7187" width="11.7109375" style="1" bestFit="1" customWidth="1"/>
    <col min="7188" max="7188" width="11.28515625" style="1" bestFit="1" customWidth="1"/>
    <col min="7189" max="7189" width="11.28515625" style="1" customWidth="1"/>
    <col min="7190" max="7190" width="12.7109375" style="1" bestFit="1" customWidth="1"/>
    <col min="7191" max="7191" width="11.42578125" style="1" customWidth="1"/>
    <col min="7192" max="7192" width="12.7109375" style="1" bestFit="1" customWidth="1"/>
    <col min="7193" max="7193" width="9.140625" style="1"/>
    <col min="7194" max="7194" width="11.7109375" style="1" bestFit="1" customWidth="1"/>
    <col min="7195" max="7428" width="9.140625" style="1"/>
    <col min="7429" max="7429" width="27.140625" style="1" bestFit="1" customWidth="1"/>
    <col min="7430" max="7430" width="11.85546875" style="1" bestFit="1" customWidth="1"/>
    <col min="7431" max="7443" width="11.7109375" style="1" bestFit="1" customWidth="1"/>
    <col min="7444" max="7444" width="11.28515625" style="1" bestFit="1" customWidth="1"/>
    <col min="7445" max="7445" width="11.28515625" style="1" customWidth="1"/>
    <col min="7446" max="7446" width="12.7109375" style="1" bestFit="1" customWidth="1"/>
    <col min="7447" max="7447" width="11.42578125" style="1" customWidth="1"/>
    <col min="7448" max="7448" width="12.7109375" style="1" bestFit="1" customWidth="1"/>
    <col min="7449" max="7449" width="9.140625" style="1"/>
    <col min="7450" max="7450" width="11.7109375" style="1" bestFit="1" customWidth="1"/>
    <col min="7451" max="7684" width="9.140625" style="1"/>
    <col min="7685" max="7685" width="27.140625" style="1" bestFit="1" customWidth="1"/>
    <col min="7686" max="7686" width="11.85546875" style="1" bestFit="1" customWidth="1"/>
    <col min="7687" max="7699" width="11.7109375" style="1" bestFit="1" customWidth="1"/>
    <col min="7700" max="7700" width="11.28515625" style="1" bestFit="1" customWidth="1"/>
    <col min="7701" max="7701" width="11.28515625" style="1" customWidth="1"/>
    <col min="7702" max="7702" width="12.7109375" style="1" bestFit="1" customWidth="1"/>
    <col min="7703" max="7703" width="11.42578125" style="1" customWidth="1"/>
    <col min="7704" max="7704" width="12.7109375" style="1" bestFit="1" customWidth="1"/>
    <col min="7705" max="7705" width="9.140625" style="1"/>
    <col min="7706" max="7706" width="11.7109375" style="1" bestFit="1" customWidth="1"/>
    <col min="7707" max="7940" width="9.140625" style="1"/>
    <col min="7941" max="7941" width="27.140625" style="1" bestFit="1" customWidth="1"/>
    <col min="7942" max="7942" width="11.85546875" style="1" bestFit="1" customWidth="1"/>
    <col min="7943" max="7955" width="11.7109375" style="1" bestFit="1" customWidth="1"/>
    <col min="7956" max="7956" width="11.28515625" style="1" bestFit="1" customWidth="1"/>
    <col min="7957" max="7957" width="11.28515625" style="1" customWidth="1"/>
    <col min="7958" max="7958" width="12.7109375" style="1" bestFit="1" customWidth="1"/>
    <col min="7959" max="7959" width="11.42578125" style="1" customWidth="1"/>
    <col min="7960" max="7960" width="12.7109375" style="1" bestFit="1" customWidth="1"/>
    <col min="7961" max="7961" width="9.140625" style="1"/>
    <col min="7962" max="7962" width="11.7109375" style="1" bestFit="1" customWidth="1"/>
    <col min="7963" max="8196" width="9.140625" style="1"/>
    <col min="8197" max="8197" width="27.140625" style="1" bestFit="1" customWidth="1"/>
    <col min="8198" max="8198" width="11.85546875" style="1" bestFit="1" customWidth="1"/>
    <col min="8199" max="8211" width="11.7109375" style="1" bestFit="1" customWidth="1"/>
    <col min="8212" max="8212" width="11.28515625" style="1" bestFit="1" customWidth="1"/>
    <col min="8213" max="8213" width="11.28515625" style="1" customWidth="1"/>
    <col min="8214" max="8214" width="12.7109375" style="1" bestFit="1" customWidth="1"/>
    <col min="8215" max="8215" width="11.42578125" style="1" customWidth="1"/>
    <col min="8216" max="8216" width="12.7109375" style="1" bestFit="1" customWidth="1"/>
    <col min="8217" max="8217" width="9.140625" style="1"/>
    <col min="8218" max="8218" width="11.7109375" style="1" bestFit="1" customWidth="1"/>
    <col min="8219" max="8452" width="9.140625" style="1"/>
    <col min="8453" max="8453" width="27.140625" style="1" bestFit="1" customWidth="1"/>
    <col min="8454" max="8454" width="11.85546875" style="1" bestFit="1" customWidth="1"/>
    <col min="8455" max="8467" width="11.7109375" style="1" bestFit="1" customWidth="1"/>
    <col min="8468" max="8468" width="11.28515625" style="1" bestFit="1" customWidth="1"/>
    <col min="8469" max="8469" width="11.28515625" style="1" customWidth="1"/>
    <col min="8470" max="8470" width="12.7109375" style="1" bestFit="1" customWidth="1"/>
    <col min="8471" max="8471" width="11.42578125" style="1" customWidth="1"/>
    <col min="8472" max="8472" width="12.7109375" style="1" bestFit="1" customWidth="1"/>
    <col min="8473" max="8473" width="9.140625" style="1"/>
    <col min="8474" max="8474" width="11.7109375" style="1" bestFit="1" customWidth="1"/>
    <col min="8475" max="8708" width="9.140625" style="1"/>
    <col min="8709" max="8709" width="27.140625" style="1" bestFit="1" customWidth="1"/>
    <col min="8710" max="8710" width="11.85546875" style="1" bestFit="1" customWidth="1"/>
    <col min="8711" max="8723" width="11.7109375" style="1" bestFit="1" customWidth="1"/>
    <col min="8724" max="8724" width="11.28515625" style="1" bestFit="1" customWidth="1"/>
    <col min="8725" max="8725" width="11.28515625" style="1" customWidth="1"/>
    <col min="8726" max="8726" width="12.7109375" style="1" bestFit="1" customWidth="1"/>
    <col min="8727" max="8727" width="11.42578125" style="1" customWidth="1"/>
    <col min="8728" max="8728" width="12.7109375" style="1" bestFit="1" customWidth="1"/>
    <col min="8729" max="8729" width="9.140625" style="1"/>
    <col min="8730" max="8730" width="11.7109375" style="1" bestFit="1" customWidth="1"/>
    <col min="8731" max="8964" width="9.140625" style="1"/>
    <col min="8965" max="8965" width="27.140625" style="1" bestFit="1" customWidth="1"/>
    <col min="8966" max="8966" width="11.85546875" style="1" bestFit="1" customWidth="1"/>
    <col min="8967" max="8979" width="11.7109375" style="1" bestFit="1" customWidth="1"/>
    <col min="8980" max="8980" width="11.28515625" style="1" bestFit="1" customWidth="1"/>
    <col min="8981" max="8981" width="11.28515625" style="1" customWidth="1"/>
    <col min="8982" max="8982" width="12.7109375" style="1" bestFit="1" customWidth="1"/>
    <col min="8983" max="8983" width="11.42578125" style="1" customWidth="1"/>
    <col min="8984" max="8984" width="12.7109375" style="1" bestFit="1" customWidth="1"/>
    <col min="8985" max="8985" width="9.140625" style="1"/>
    <col min="8986" max="8986" width="11.7109375" style="1" bestFit="1" customWidth="1"/>
    <col min="8987" max="9220" width="9.140625" style="1"/>
    <col min="9221" max="9221" width="27.140625" style="1" bestFit="1" customWidth="1"/>
    <col min="9222" max="9222" width="11.85546875" style="1" bestFit="1" customWidth="1"/>
    <col min="9223" max="9235" width="11.7109375" style="1" bestFit="1" customWidth="1"/>
    <col min="9236" max="9236" width="11.28515625" style="1" bestFit="1" customWidth="1"/>
    <col min="9237" max="9237" width="11.28515625" style="1" customWidth="1"/>
    <col min="9238" max="9238" width="12.7109375" style="1" bestFit="1" customWidth="1"/>
    <col min="9239" max="9239" width="11.42578125" style="1" customWidth="1"/>
    <col min="9240" max="9240" width="12.7109375" style="1" bestFit="1" customWidth="1"/>
    <col min="9241" max="9241" width="9.140625" style="1"/>
    <col min="9242" max="9242" width="11.7109375" style="1" bestFit="1" customWidth="1"/>
    <col min="9243" max="9476" width="9.140625" style="1"/>
    <col min="9477" max="9477" width="27.140625" style="1" bestFit="1" customWidth="1"/>
    <col min="9478" max="9478" width="11.85546875" style="1" bestFit="1" customWidth="1"/>
    <col min="9479" max="9491" width="11.7109375" style="1" bestFit="1" customWidth="1"/>
    <col min="9492" max="9492" width="11.28515625" style="1" bestFit="1" customWidth="1"/>
    <col min="9493" max="9493" width="11.28515625" style="1" customWidth="1"/>
    <col min="9494" max="9494" width="12.7109375" style="1" bestFit="1" customWidth="1"/>
    <col min="9495" max="9495" width="11.42578125" style="1" customWidth="1"/>
    <col min="9496" max="9496" width="12.7109375" style="1" bestFit="1" customWidth="1"/>
    <col min="9497" max="9497" width="9.140625" style="1"/>
    <col min="9498" max="9498" width="11.7109375" style="1" bestFit="1" customWidth="1"/>
    <col min="9499" max="9732" width="9.140625" style="1"/>
    <col min="9733" max="9733" width="27.140625" style="1" bestFit="1" customWidth="1"/>
    <col min="9734" max="9734" width="11.85546875" style="1" bestFit="1" customWidth="1"/>
    <col min="9735" max="9747" width="11.7109375" style="1" bestFit="1" customWidth="1"/>
    <col min="9748" max="9748" width="11.28515625" style="1" bestFit="1" customWidth="1"/>
    <col min="9749" max="9749" width="11.28515625" style="1" customWidth="1"/>
    <col min="9750" max="9750" width="12.7109375" style="1" bestFit="1" customWidth="1"/>
    <col min="9751" max="9751" width="11.42578125" style="1" customWidth="1"/>
    <col min="9752" max="9752" width="12.7109375" style="1" bestFit="1" customWidth="1"/>
    <col min="9753" max="9753" width="9.140625" style="1"/>
    <col min="9754" max="9754" width="11.7109375" style="1" bestFit="1" customWidth="1"/>
    <col min="9755" max="9988" width="9.140625" style="1"/>
    <col min="9989" max="9989" width="27.140625" style="1" bestFit="1" customWidth="1"/>
    <col min="9990" max="9990" width="11.85546875" style="1" bestFit="1" customWidth="1"/>
    <col min="9991" max="10003" width="11.7109375" style="1" bestFit="1" customWidth="1"/>
    <col min="10004" max="10004" width="11.28515625" style="1" bestFit="1" customWidth="1"/>
    <col min="10005" max="10005" width="11.28515625" style="1" customWidth="1"/>
    <col min="10006" max="10006" width="12.7109375" style="1" bestFit="1" customWidth="1"/>
    <col min="10007" max="10007" width="11.42578125" style="1" customWidth="1"/>
    <col min="10008" max="10008" width="12.7109375" style="1" bestFit="1" customWidth="1"/>
    <col min="10009" max="10009" width="9.140625" style="1"/>
    <col min="10010" max="10010" width="11.7109375" style="1" bestFit="1" customWidth="1"/>
    <col min="10011" max="10244" width="9.140625" style="1"/>
    <col min="10245" max="10245" width="27.140625" style="1" bestFit="1" customWidth="1"/>
    <col min="10246" max="10246" width="11.85546875" style="1" bestFit="1" customWidth="1"/>
    <col min="10247" max="10259" width="11.7109375" style="1" bestFit="1" customWidth="1"/>
    <col min="10260" max="10260" width="11.28515625" style="1" bestFit="1" customWidth="1"/>
    <col min="10261" max="10261" width="11.28515625" style="1" customWidth="1"/>
    <col min="10262" max="10262" width="12.7109375" style="1" bestFit="1" customWidth="1"/>
    <col min="10263" max="10263" width="11.42578125" style="1" customWidth="1"/>
    <col min="10264" max="10264" width="12.7109375" style="1" bestFit="1" customWidth="1"/>
    <col min="10265" max="10265" width="9.140625" style="1"/>
    <col min="10266" max="10266" width="11.7109375" style="1" bestFit="1" customWidth="1"/>
    <col min="10267" max="10500" width="9.140625" style="1"/>
    <col min="10501" max="10501" width="27.140625" style="1" bestFit="1" customWidth="1"/>
    <col min="10502" max="10502" width="11.85546875" style="1" bestFit="1" customWidth="1"/>
    <col min="10503" max="10515" width="11.7109375" style="1" bestFit="1" customWidth="1"/>
    <col min="10516" max="10516" width="11.28515625" style="1" bestFit="1" customWidth="1"/>
    <col min="10517" max="10517" width="11.28515625" style="1" customWidth="1"/>
    <col min="10518" max="10518" width="12.7109375" style="1" bestFit="1" customWidth="1"/>
    <col min="10519" max="10519" width="11.42578125" style="1" customWidth="1"/>
    <col min="10520" max="10520" width="12.7109375" style="1" bestFit="1" customWidth="1"/>
    <col min="10521" max="10521" width="9.140625" style="1"/>
    <col min="10522" max="10522" width="11.7109375" style="1" bestFit="1" customWidth="1"/>
    <col min="10523" max="10756" width="9.140625" style="1"/>
    <col min="10757" max="10757" width="27.140625" style="1" bestFit="1" customWidth="1"/>
    <col min="10758" max="10758" width="11.85546875" style="1" bestFit="1" customWidth="1"/>
    <col min="10759" max="10771" width="11.7109375" style="1" bestFit="1" customWidth="1"/>
    <col min="10772" max="10772" width="11.28515625" style="1" bestFit="1" customWidth="1"/>
    <col min="10773" max="10773" width="11.28515625" style="1" customWidth="1"/>
    <col min="10774" max="10774" width="12.7109375" style="1" bestFit="1" customWidth="1"/>
    <col min="10775" max="10775" width="11.42578125" style="1" customWidth="1"/>
    <col min="10776" max="10776" width="12.7109375" style="1" bestFit="1" customWidth="1"/>
    <col min="10777" max="10777" width="9.140625" style="1"/>
    <col min="10778" max="10778" width="11.7109375" style="1" bestFit="1" customWidth="1"/>
    <col min="10779" max="11012" width="9.140625" style="1"/>
    <col min="11013" max="11013" width="27.140625" style="1" bestFit="1" customWidth="1"/>
    <col min="11014" max="11014" width="11.85546875" style="1" bestFit="1" customWidth="1"/>
    <col min="11015" max="11027" width="11.7109375" style="1" bestFit="1" customWidth="1"/>
    <col min="11028" max="11028" width="11.28515625" style="1" bestFit="1" customWidth="1"/>
    <col min="11029" max="11029" width="11.28515625" style="1" customWidth="1"/>
    <col min="11030" max="11030" width="12.7109375" style="1" bestFit="1" customWidth="1"/>
    <col min="11031" max="11031" width="11.42578125" style="1" customWidth="1"/>
    <col min="11032" max="11032" width="12.7109375" style="1" bestFit="1" customWidth="1"/>
    <col min="11033" max="11033" width="9.140625" style="1"/>
    <col min="11034" max="11034" width="11.7109375" style="1" bestFit="1" customWidth="1"/>
    <col min="11035" max="11268" width="9.140625" style="1"/>
    <col min="11269" max="11269" width="27.140625" style="1" bestFit="1" customWidth="1"/>
    <col min="11270" max="11270" width="11.85546875" style="1" bestFit="1" customWidth="1"/>
    <col min="11271" max="11283" width="11.7109375" style="1" bestFit="1" customWidth="1"/>
    <col min="11284" max="11284" width="11.28515625" style="1" bestFit="1" customWidth="1"/>
    <col min="11285" max="11285" width="11.28515625" style="1" customWidth="1"/>
    <col min="11286" max="11286" width="12.7109375" style="1" bestFit="1" customWidth="1"/>
    <col min="11287" max="11287" width="11.42578125" style="1" customWidth="1"/>
    <col min="11288" max="11288" width="12.7109375" style="1" bestFit="1" customWidth="1"/>
    <col min="11289" max="11289" width="9.140625" style="1"/>
    <col min="11290" max="11290" width="11.7109375" style="1" bestFit="1" customWidth="1"/>
    <col min="11291" max="11524" width="9.140625" style="1"/>
    <col min="11525" max="11525" width="27.140625" style="1" bestFit="1" customWidth="1"/>
    <col min="11526" max="11526" width="11.85546875" style="1" bestFit="1" customWidth="1"/>
    <col min="11527" max="11539" width="11.7109375" style="1" bestFit="1" customWidth="1"/>
    <col min="11540" max="11540" width="11.28515625" style="1" bestFit="1" customWidth="1"/>
    <col min="11541" max="11541" width="11.28515625" style="1" customWidth="1"/>
    <col min="11542" max="11542" width="12.7109375" style="1" bestFit="1" customWidth="1"/>
    <col min="11543" max="11543" width="11.42578125" style="1" customWidth="1"/>
    <col min="11544" max="11544" width="12.7109375" style="1" bestFit="1" customWidth="1"/>
    <col min="11545" max="11545" width="9.140625" style="1"/>
    <col min="11546" max="11546" width="11.7109375" style="1" bestFit="1" customWidth="1"/>
    <col min="11547" max="11780" width="9.140625" style="1"/>
    <col min="11781" max="11781" width="27.140625" style="1" bestFit="1" customWidth="1"/>
    <col min="11782" max="11782" width="11.85546875" style="1" bestFit="1" customWidth="1"/>
    <col min="11783" max="11795" width="11.7109375" style="1" bestFit="1" customWidth="1"/>
    <col min="11796" max="11796" width="11.28515625" style="1" bestFit="1" customWidth="1"/>
    <col min="11797" max="11797" width="11.28515625" style="1" customWidth="1"/>
    <col min="11798" max="11798" width="12.7109375" style="1" bestFit="1" customWidth="1"/>
    <col min="11799" max="11799" width="11.42578125" style="1" customWidth="1"/>
    <col min="11800" max="11800" width="12.7109375" style="1" bestFit="1" customWidth="1"/>
    <col min="11801" max="11801" width="9.140625" style="1"/>
    <col min="11802" max="11802" width="11.7109375" style="1" bestFit="1" customWidth="1"/>
    <col min="11803" max="12036" width="9.140625" style="1"/>
    <col min="12037" max="12037" width="27.140625" style="1" bestFit="1" customWidth="1"/>
    <col min="12038" max="12038" width="11.85546875" style="1" bestFit="1" customWidth="1"/>
    <col min="12039" max="12051" width="11.7109375" style="1" bestFit="1" customWidth="1"/>
    <col min="12052" max="12052" width="11.28515625" style="1" bestFit="1" customWidth="1"/>
    <col min="12053" max="12053" width="11.28515625" style="1" customWidth="1"/>
    <col min="12054" max="12054" width="12.7109375" style="1" bestFit="1" customWidth="1"/>
    <col min="12055" max="12055" width="11.42578125" style="1" customWidth="1"/>
    <col min="12056" max="12056" width="12.7109375" style="1" bestFit="1" customWidth="1"/>
    <col min="12057" max="12057" width="9.140625" style="1"/>
    <col min="12058" max="12058" width="11.7109375" style="1" bestFit="1" customWidth="1"/>
    <col min="12059" max="12292" width="9.140625" style="1"/>
    <col min="12293" max="12293" width="27.140625" style="1" bestFit="1" customWidth="1"/>
    <col min="12294" max="12294" width="11.85546875" style="1" bestFit="1" customWidth="1"/>
    <col min="12295" max="12307" width="11.7109375" style="1" bestFit="1" customWidth="1"/>
    <col min="12308" max="12308" width="11.28515625" style="1" bestFit="1" customWidth="1"/>
    <col min="12309" max="12309" width="11.28515625" style="1" customWidth="1"/>
    <col min="12310" max="12310" width="12.7109375" style="1" bestFit="1" customWidth="1"/>
    <col min="12311" max="12311" width="11.42578125" style="1" customWidth="1"/>
    <col min="12312" max="12312" width="12.7109375" style="1" bestFit="1" customWidth="1"/>
    <col min="12313" max="12313" width="9.140625" style="1"/>
    <col min="12314" max="12314" width="11.7109375" style="1" bestFit="1" customWidth="1"/>
    <col min="12315" max="12548" width="9.140625" style="1"/>
    <col min="12549" max="12549" width="27.140625" style="1" bestFit="1" customWidth="1"/>
    <col min="12550" max="12550" width="11.85546875" style="1" bestFit="1" customWidth="1"/>
    <col min="12551" max="12563" width="11.7109375" style="1" bestFit="1" customWidth="1"/>
    <col min="12564" max="12564" width="11.28515625" style="1" bestFit="1" customWidth="1"/>
    <col min="12565" max="12565" width="11.28515625" style="1" customWidth="1"/>
    <col min="12566" max="12566" width="12.7109375" style="1" bestFit="1" customWidth="1"/>
    <col min="12567" max="12567" width="11.42578125" style="1" customWidth="1"/>
    <col min="12568" max="12568" width="12.7109375" style="1" bestFit="1" customWidth="1"/>
    <col min="12569" max="12569" width="9.140625" style="1"/>
    <col min="12570" max="12570" width="11.7109375" style="1" bestFit="1" customWidth="1"/>
    <col min="12571" max="12804" width="9.140625" style="1"/>
    <col min="12805" max="12805" width="27.140625" style="1" bestFit="1" customWidth="1"/>
    <col min="12806" max="12806" width="11.85546875" style="1" bestFit="1" customWidth="1"/>
    <col min="12807" max="12819" width="11.7109375" style="1" bestFit="1" customWidth="1"/>
    <col min="12820" max="12820" width="11.28515625" style="1" bestFit="1" customWidth="1"/>
    <col min="12821" max="12821" width="11.28515625" style="1" customWidth="1"/>
    <col min="12822" max="12822" width="12.7109375" style="1" bestFit="1" customWidth="1"/>
    <col min="12823" max="12823" width="11.42578125" style="1" customWidth="1"/>
    <col min="12824" max="12824" width="12.7109375" style="1" bestFit="1" customWidth="1"/>
    <col min="12825" max="12825" width="9.140625" style="1"/>
    <col min="12826" max="12826" width="11.7109375" style="1" bestFit="1" customWidth="1"/>
    <col min="12827" max="13060" width="9.140625" style="1"/>
    <col min="13061" max="13061" width="27.140625" style="1" bestFit="1" customWidth="1"/>
    <col min="13062" max="13062" width="11.85546875" style="1" bestFit="1" customWidth="1"/>
    <col min="13063" max="13075" width="11.7109375" style="1" bestFit="1" customWidth="1"/>
    <col min="13076" max="13076" width="11.28515625" style="1" bestFit="1" customWidth="1"/>
    <col min="13077" max="13077" width="11.28515625" style="1" customWidth="1"/>
    <col min="13078" max="13078" width="12.7109375" style="1" bestFit="1" customWidth="1"/>
    <col min="13079" max="13079" width="11.42578125" style="1" customWidth="1"/>
    <col min="13080" max="13080" width="12.7109375" style="1" bestFit="1" customWidth="1"/>
    <col min="13081" max="13081" width="9.140625" style="1"/>
    <col min="13082" max="13082" width="11.7109375" style="1" bestFit="1" customWidth="1"/>
    <col min="13083" max="13316" width="9.140625" style="1"/>
    <col min="13317" max="13317" width="27.140625" style="1" bestFit="1" customWidth="1"/>
    <col min="13318" max="13318" width="11.85546875" style="1" bestFit="1" customWidth="1"/>
    <col min="13319" max="13331" width="11.7109375" style="1" bestFit="1" customWidth="1"/>
    <col min="13332" max="13332" width="11.28515625" style="1" bestFit="1" customWidth="1"/>
    <col min="13333" max="13333" width="11.28515625" style="1" customWidth="1"/>
    <col min="13334" max="13334" width="12.7109375" style="1" bestFit="1" customWidth="1"/>
    <col min="13335" max="13335" width="11.42578125" style="1" customWidth="1"/>
    <col min="13336" max="13336" width="12.7109375" style="1" bestFit="1" customWidth="1"/>
    <col min="13337" max="13337" width="9.140625" style="1"/>
    <col min="13338" max="13338" width="11.7109375" style="1" bestFit="1" customWidth="1"/>
    <col min="13339" max="13572" width="9.140625" style="1"/>
    <col min="13573" max="13573" width="27.140625" style="1" bestFit="1" customWidth="1"/>
    <col min="13574" max="13574" width="11.85546875" style="1" bestFit="1" customWidth="1"/>
    <col min="13575" max="13587" width="11.7109375" style="1" bestFit="1" customWidth="1"/>
    <col min="13588" max="13588" width="11.28515625" style="1" bestFit="1" customWidth="1"/>
    <col min="13589" max="13589" width="11.28515625" style="1" customWidth="1"/>
    <col min="13590" max="13590" width="12.7109375" style="1" bestFit="1" customWidth="1"/>
    <col min="13591" max="13591" width="11.42578125" style="1" customWidth="1"/>
    <col min="13592" max="13592" width="12.7109375" style="1" bestFit="1" customWidth="1"/>
    <col min="13593" max="13593" width="9.140625" style="1"/>
    <col min="13594" max="13594" width="11.7109375" style="1" bestFit="1" customWidth="1"/>
    <col min="13595" max="13828" width="9.140625" style="1"/>
    <col min="13829" max="13829" width="27.140625" style="1" bestFit="1" customWidth="1"/>
    <col min="13830" max="13830" width="11.85546875" style="1" bestFit="1" customWidth="1"/>
    <col min="13831" max="13843" width="11.7109375" style="1" bestFit="1" customWidth="1"/>
    <col min="13844" max="13844" width="11.28515625" style="1" bestFit="1" customWidth="1"/>
    <col min="13845" max="13845" width="11.28515625" style="1" customWidth="1"/>
    <col min="13846" max="13846" width="12.7109375" style="1" bestFit="1" customWidth="1"/>
    <col min="13847" max="13847" width="11.42578125" style="1" customWidth="1"/>
    <col min="13848" max="13848" width="12.7109375" style="1" bestFit="1" customWidth="1"/>
    <col min="13849" max="13849" width="9.140625" style="1"/>
    <col min="13850" max="13850" width="11.7109375" style="1" bestFit="1" customWidth="1"/>
    <col min="13851" max="14084" width="9.140625" style="1"/>
    <col min="14085" max="14085" width="27.140625" style="1" bestFit="1" customWidth="1"/>
    <col min="14086" max="14086" width="11.85546875" style="1" bestFit="1" customWidth="1"/>
    <col min="14087" max="14099" width="11.7109375" style="1" bestFit="1" customWidth="1"/>
    <col min="14100" max="14100" width="11.28515625" style="1" bestFit="1" customWidth="1"/>
    <col min="14101" max="14101" width="11.28515625" style="1" customWidth="1"/>
    <col min="14102" max="14102" width="12.7109375" style="1" bestFit="1" customWidth="1"/>
    <col min="14103" max="14103" width="11.42578125" style="1" customWidth="1"/>
    <col min="14104" max="14104" width="12.7109375" style="1" bestFit="1" customWidth="1"/>
    <col min="14105" max="14105" width="9.140625" style="1"/>
    <col min="14106" max="14106" width="11.7109375" style="1" bestFit="1" customWidth="1"/>
    <col min="14107" max="14340" width="9.140625" style="1"/>
    <col min="14341" max="14341" width="27.140625" style="1" bestFit="1" customWidth="1"/>
    <col min="14342" max="14342" width="11.85546875" style="1" bestFit="1" customWidth="1"/>
    <col min="14343" max="14355" width="11.7109375" style="1" bestFit="1" customWidth="1"/>
    <col min="14356" max="14356" width="11.28515625" style="1" bestFit="1" customWidth="1"/>
    <col min="14357" max="14357" width="11.28515625" style="1" customWidth="1"/>
    <col min="14358" max="14358" width="12.7109375" style="1" bestFit="1" customWidth="1"/>
    <col min="14359" max="14359" width="11.42578125" style="1" customWidth="1"/>
    <col min="14360" max="14360" width="12.7109375" style="1" bestFit="1" customWidth="1"/>
    <col min="14361" max="14361" width="9.140625" style="1"/>
    <col min="14362" max="14362" width="11.7109375" style="1" bestFit="1" customWidth="1"/>
    <col min="14363" max="14596" width="9.140625" style="1"/>
    <col min="14597" max="14597" width="27.140625" style="1" bestFit="1" customWidth="1"/>
    <col min="14598" max="14598" width="11.85546875" style="1" bestFit="1" customWidth="1"/>
    <col min="14599" max="14611" width="11.7109375" style="1" bestFit="1" customWidth="1"/>
    <col min="14612" max="14612" width="11.28515625" style="1" bestFit="1" customWidth="1"/>
    <col min="14613" max="14613" width="11.28515625" style="1" customWidth="1"/>
    <col min="14614" max="14614" width="12.7109375" style="1" bestFit="1" customWidth="1"/>
    <col min="14615" max="14615" width="11.42578125" style="1" customWidth="1"/>
    <col min="14616" max="14616" width="12.7109375" style="1" bestFit="1" customWidth="1"/>
    <col min="14617" max="14617" width="9.140625" style="1"/>
    <col min="14618" max="14618" width="11.7109375" style="1" bestFit="1" customWidth="1"/>
    <col min="14619" max="14852" width="9.140625" style="1"/>
    <col min="14853" max="14853" width="27.140625" style="1" bestFit="1" customWidth="1"/>
    <col min="14854" max="14854" width="11.85546875" style="1" bestFit="1" customWidth="1"/>
    <col min="14855" max="14867" width="11.7109375" style="1" bestFit="1" customWidth="1"/>
    <col min="14868" max="14868" width="11.28515625" style="1" bestFit="1" customWidth="1"/>
    <col min="14869" max="14869" width="11.28515625" style="1" customWidth="1"/>
    <col min="14870" max="14870" width="12.7109375" style="1" bestFit="1" customWidth="1"/>
    <col min="14871" max="14871" width="11.42578125" style="1" customWidth="1"/>
    <col min="14872" max="14872" width="12.7109375" style="1" bestFit="1" customWidth="1"/>
    <col min="14873" max="14873" width="9.140625" style="1"/>
    <col min="14874" max="14874" width="11.7109375" style="1" bestFit="1" customWidth="1"/>
    <col min="14875" max="15108" width="9.140625" style="1"/>
    <col min="15109" max="15109" width="27.140625" style="1" bestFit="1" customWidth="1"/>
    <col min="15110" max="15110" width="11.85546875" style="1" bestFit="1" customWidth="1"/>
    <col min="15111" max="15123" width="11.7109375" style="1" bestFit="1" customWidth="1"/>
    <col min="15124" max="15124" width="11.28515625" style="1" bestFit="1" customWidth="1"/>
    <col min="15125" max="15125" width="11.28515625" style="1" customWidth="1"/>
    <col min="15126" max="15126" width="12.7109375" style="1" bestFit="1" customWidth="1"/>
    <col min="15127" max="15127" width="11.42578125" style="1" customWidth="1"/>
    <col min="15128" max="15128" width="12.7109375" style="1" bestFit="1" customWidth="1"/>
    <col min="15129" max="15129" width="9.140625" style="1"/>
    <col min="15130" max="15130" width="11.7109375" style="1" bestFit="1" customWidth="1"/>
    <col min="15131" max="15364" width="9.140625" style="1"/>
    <col min="15365" max="15365" width="27.140625" style="1" bestFit="1" customWidth="1"/>
    <col min="15366" max="15366" width="11.85546875" style="1" bestFit="1" customWidth="1"/>
    <col min="15367" max="15379" width="11.7109375" style="1" bestFit="1" customWidth="1"/>
    <col min="15380" max="15380" width="11.28515625" style="1" bestFit="1" customWidth="1"/>
    <col min="15381" max="15381" width="11.28515625" style="1" customWidth="1"/>
    <col min="15382" max="15382" width="12.7109375" style="1" bestFit="1" customWidth="1"/>
    <col min="15383" max="15383" width="11.42578125" style="1" customWidth="1"/>
    <col min="15384" max="15384" width="12.7109375" style="1" bestFit="1" customWidth="1"/>
    <col min="15385" max="15385" width="9.140625" style="1"/>
    <col min="15386" max="15386" width="11.7109375" style="1" bestFit="1" customWidth="1"/>
    <col min="15387" max="15620" width="9.140625" style="1"/>
    <col min="15621" max="15621" width="27.140625" style="1" bestFit="1" customWidth="1"/>
    <col min="15622" max="15622" width="11.85546875" style="1" bestFit="1" customWidth="1"/>
    <col min="15623" max="15635" width="11.7109375" style="1" bestFit="1" customWidth="1"/>
    <col min="15636" max="15636" width="11.28515625" style="1" bestFit="1" customWidth="1"/>
    <col min="15637" max="15637" width="11.28515625" style="1" customWidth="1"/>
    <col min="15638" max="15638" width="12.7109375" style="1" bestFit="1" customWidth="1"/>
    <col min="15639" max="15639" width="11.42578125" style="1" customWidth="1"/>
    <col min="15640" max="15640" width="12.7109375" style="1" bestFit="1" customWidth="1"/>
    <col min="15641" max="15641" width="9.140625" style="1"/>
    <col min="15642" max="15642" width="11.7109375" style="1" bestFit="1" customWidth="1"/>
    <col min="15643" max="15876" width="9.140625" style="1"/>
    <col min="15877" max="15877" width="27.140625" style="1" bestFit="1" customWidth="1"/>
    <col min="15878" max="15878" width="11.85546875" style="1" bestFit="1" customWidth="1"/>
    <col min="15879" max="15891" width="11.7109375" style="1" bestFit="1" customWidth="1"/>
    <col min="15892" max="15892" width="11.28515625" style="1" bestFit="1" customWidth="1"/>
    <col min="15893" max="15893" width="11.28515625" style="1" customWidth="1"/>
    <col min="15894" max="15894" width="12.7109375" style="1" bestFit="1" customWidth="1"/>
    <col min="15895" max="15895" width="11.42578125" style="1" customWidth="1"/>
    <col min="15896" max="15896" width="12.7109375" style="1" bestFit="1" customWidth="1"/>
    <col min="15897" max="15897" width="9.140625" style="1"/>
    <col min="15898" max="15898" width="11.7109375" style="1" bestFit="1" customWidth="1"/>
    <col min="15899" max="16132" width="9.140625" style="1"/>
    <col min="16133" max="16133" width="27.140625" style="1" bestFit="1" customWidth="1"/>
    <col min="16134" max="16134" width="11.85546875" style="1" bestFit="1" customWidth="1"/>
    <col min="16135" max="16147" width="11.7109375" style="1" bestFit="1" customWidth="1"/>
    <col min="16148" max="16148" width="11.28515625" style="1" bestFit="1" customWidth="1"/>
    <col min="16149" max="16149" width="11.28515625" style="1" customWidth="1"/>
    <col min="16150" max="16150" width="12.7109375" style="1" bestFit="1" customWidth="1"/>
    <col min="16151" max="16151" width="11.42578125" style="1" customWidth="1"/>
    <col min="16152" max="16152" width="12.7109375" style="1" bestFit="1" customWidth="1"/>
    <col min="16153" max="16153" width="9.140625" style="1"/>
    <col min="16154" max="16154" width="11.7109375" style="1" bestFit="1" customWidth="1"/>
    <col min="16155" max="16384" width="9.140625" style="1"/>
  </cols>
  <sheetData>
    <row r="1" spans="1:26" ht="16.5" thickBot="1" x14ac:dyDescent="0.3">
      <c r="A1" s="48" t="s">
        <v>14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</row>
    <row r="2" spans="1:26" ht="45" x14ac:dyDescent="0.2">
      <c r="A2" s="42" t="s">
        <v>2</v>
      </c>
      <c r="B2" s="43" t="s">
        <v>3</v>
      </c>
      <c r="C2" s="44">
        <v>2020</v>
      </c>
      <c r="D2" s="51" t="s">
        <v>15</v>
      </c>
      <c r="E2" s="44">
        <v>2021</v>
      </c>
      <c r="F2" s="44">
        <v>2022</v>
      </c>
      <c r="G2" s="44">
        <v>2023</v>
      </c>
      <c r="H2" s="44">
        <v>2024</v>
      </c>
      <c r="I2" s="44">
        <v>2025</v>
      </c>
      <c r="J2" s="44">
        <v>2026</v>
      </c>
      <c r="K2" s="44">
        <v>2027</v>
      </c>
      <c r="L2" s="44">
        <v>2028</v>
      </c>
      <c r="M2" s="44">
        <v>2029</v>
      </c>
      <c r="N2" s="44">
        <v>2030</v>
      </c>
      <c r="O2" s="44">
        <v>2031</v>
      </c>
      <c r="P2" s="44">
        <v>2032</v>
      </c>
      <c r="Q2" s="44">
        <v>2033</v>
      </c>
      <c r="R2" s="44">
        <v>2034</v>
      </c>
      <c r="S2" s="44">
        <v>2035</v>
      </c>
      <c r="T2" s="44">
        <v>2036</v>
      </c>
      <c r="U2" s="44">
        <v>2037</v>
      </c>
      <c r="V2" s="52" t="s">
        <v>16</v>
      </c>
    </row>
    <row r="3" spans="1:26" ht="33.75" x14ac:dyDescent="0.2">
      <c r="A3" s="45" t="s">
        <v>4</v>
      </c>
      <c r="B3" s="8" t="s">
        <v>11</v>
      </c>
      <c r="C3" s="33">
        <f>'[1]WFOŚiGW SOSW 2010'!F48</f>
        <v>23884</v>
      </c>
      <c r="D3" s="33">
        <v>11942</v>
      </c>
      <c r="E3" s="33">
        <f>'[1]WFOŚiGW SOSW 2010'!F56</f>
        <v>11942</v>
      </c>
      <c r="F3" s="33"/>
      <c r="G3" s="33"/>
      <c r="H3" s="33"/>
      <c r="I3" s="34"/>
      <c r="J3" s="34"/>
      <c r="K3" s="34"/>
      <c r="L3" s="34"/>
      <c r="M3" s="34"/>
      <c r="N3" s="34"/>
      <c r="O3" s="34"/>
      <c r="P3" s="34"/>
      <c r="Q3" s="9"/>
      <c r="R3" s="9"/>
      <c r="S3" s="9"/>
      <c r="T3" s="9"/>
      <c r="U3" s="9"/>
      <c r="V3" s="10">
        <f>SUM(D3:U3)</f>
        <v>23884</v>
      </c>
    </row>
    <row r="4" spans="1:26" ht="33.75" x14ac:dyDescent="0.2">
      <c r="A4" s="45" t="s">
        <v>4</v>
      </c>
      <c r="B4" s="8" t="s">
        <v>11</v>
      </c>
      <c r="C4" s="33">
        <f>'[1]WFOŚiGW ZS Nr 1'!F48</f>
        <v>50308</v>
      </c>
      <c r="D4" s="33">
        <v>25154</v>
      </c>
      <c r="E4" s="33">
        <f>'[1]WFOŚiGW ZS Nr 1'!F59</f>
        <v>37731</v>
      </c>
      <c r="F4" s="33"/>
      <c r="G4" s="33"/>
      <c r="H4" s="33"/>
      <c r="I4" s="34"/>
      <c r="J4" s="34"/>
      <c r="K4" s="34"/>
      <c r="L4" s="34"/>
      <c r="M4" s="34"/>
      <c r="N4" s="34"/>
      <c r="O4" s="34"/>
      <c r="P4" s="34"/>
      <c r="Q4" s="9"/>
      <c r="R4" s="9"/>
      <c r="S4" s="9"/>
      <c r="T4" s="9"/>
      <c r="U4" s="9"/>
      <c r="V4" s="10">
        <f t="shared" ref="V4:V14" si="0">SUM(D4:U4)</f>
        <v>62885</v>
      </c>
    </row>
    <row r="5" spans="1:26" ht="33.75" x14ac:dyDescent="0.2">
      <c r="A5" s="45" t="s">
        <v>4</v>
      </c>
      <c r="B5" s="8" t="s">
        <v>11</v>
      </c>
      <c r="C5" s="33">
        <f>'[1]WFOŚiGW ZS Nr 2-2010'!F48</f>
        <v>26716</v>
      </c>
      <c r="D5" s="33">
        <v>13358</v>
      </c>
      <c r="E5" s="33">
        <f>'[1]WFOŚiGW ZS Nr 2-2010'!F63</f>
        <v>26716</v>
      </c>
      <c r="F5" s="33"/>
      <c r="G5" s="33"/>
      <c r="H5" s="33"/>
      <c r="I5" s="34"/>
      <c r="J5" s="34"/>
      <c r="K5" s="34"/>
      <c r="L5" s="34"/>
      <c r="M5" s="34"/>
      <c r="N5" s="34"/>
      <c r="O5" s="34"/>
      <c r="P5" s="34"/>
      <c r="Q5" s="9"/>
      <c r="R5" s="9"/>
      <c r="S5" s="9"/>
      <c r="T5" s="9"/>
      <c r="U5" s="9"/>
      <c r="V5" s="10">
        <f t="shared" si="0"/>
        <v>40074</v>
      </c>
    </row>
    <row r="6" spans="1:26" ht="67.5" x14ac:dyDescent="0.2">
      <c r="A6" s="21" t="s">
        <v>5</v>
      </c>
      <c r="B6" s="11">
        <v>8.3000000000000001E-3</v>
      </c>
      <c r="C6" s="33">
        <f>'[1]BS Grodzisk Maz2011'!F48</f>
        <v>0</v>
      </c>
      <c r="D6" s="33"/>
      <c r="E6" s="33">
        <f>'[1]BS Grodzisk Maz2011'!F63</f>
        <v>580000</v>
      </c>
      <c r="F6" s="33"/>
      <c r="G6" s="33"/>
      <c r="H6" s="33"/>
      <c r="I6" s="34"/>
      <c r="J6" s="34"/>
      <c r="K6" s="34"/>
      <c r="L6" s="34"/>
      <c r="M6" s="34"/>
      <c r="N6" s="34"/>
      <c r="O6" s="34"/>
      <c r="P6" s="34"/>
      <c r="Q6" s="9"/>
      <c r="R6" s="9"/>
      <c r="S6" s="9"/>
      <c r="T6" s="9"/>
      <c r="U6" s="9"/>
      <c r="V6" s="10">
        <f t="shared" si="0"/>
        <v>580000</v>
      </c>
    </row>
    <row r="7" spans="1:26" ht="22.5" x14ac:dyDescent="0.2">
      <c r="A7" s="46" t="s">
        <v>1</v>
      </c>
      <c r="B7" s="12">
        <v>1.4E-2</v>
      </c>
      <c r="C7" s="33">
        <f>'[1]BS Sochaczew 2013'!H28</f>
        <v>600000</v>
      </c>
      <c r="D7" s="33">
        <v>600000</v>
      </c>
      <c r="E7" s="33">
        <f>'[1]BS Sochaczew 2013'!H40</f>
        <v>780000</v>
      </c>
      <c r="F7" s="33">
        <f>'[1]BS Sochaczew 2013'!H53</f>
        <v>1600000</v>
      </c>
      <c r="G7" s="33">
        <f>'[1]BS Sochaczew 2013'!H65</f>
        <v>1600000</v>
      </c>
      <c r="H7" s="33">
        <f>'[1]BS Sochaczew 2013'!H76</f>
        <v>979000</v>
      </c>
      <c r="I7" s="34"/>
      <c r="J7" s="34"/>
      <c r="K7" s="34"/>
      <c r="L7" s="34"/>
      <c r="M7" s="34"/>
      <c r="N7" s="34"/>
      <c r="O7" s="34"/>
      <c r="P7" s="34"/>
      <c r="Q7" s="9"/>
      <c r="R7" s="9"/>
      <c r="S7" s="9"/>
      <c r="T7" s="9"/>
      <c r="U7" s="9"/>
      <c r="V7" s="10">
        <f t="shared" si="0"/>
        <v>5559000</v>
      </c>
    </row>
    <row r="8" spans="1:26" x14ac:dyDescent="0.2">
      <c r="A8" s="47" t="s">
        <v>6</v>
      </c>
      <c r="B8" s="53">
        <v>1.0800000000000001E-2</v>
      </c>
      <c r="C8" s="35">
        <f>'[1]PKO BP2014'!H29</f>
        <v>840000</v>
      </c>
      <c r="D8" s="35">
        <v>420000</v>
      </c>
      <c r="E8" s="35">
        <f>'[1]PKO BP2014'!H41</f>
        <v>100000</v>
      </c>
      <c r="F8" s="35">
        <f>'[1]PKO BP2014'!H54</f>
        <v>100000</v>
      </c>
      <c r="G8" s="35">
        <f>'[1]PKO BP2014'!H66</f>
        <v>600000</v>
      </c>
      <c r="H8" s="35">
        <f>'[1]PKO BP2014'!H77</f>
        <v>960000</v>
      </c>
      <c r="I8" s="36">
        <f>'[1]PKO BP2014'!H89</f>
        <v>1440000</v>
      </c>
      <c r="J8" s="36">
        <f>'[1]PKO BP2014'!H101</f>
        <v>1440000</v>
      </c>
      <c r="K8" s="36">
        <f>'[1]PKO BP2014'!H113</f>
        <v>1440000</v>
      </c>
      <c r="L8" s="36">
        <f>'[1]PKO BP2014'!H125</f>
        <v>1440000</v>
      </c>
      <c r="M8" s="36">
        <f>'[1]PKO BP2014'!H137</f>
        <v>1440000</v>
      </c>
      <c r="N8" s="36">
        <f>'[1]PKO BP2014'!H149</f>
        <v>1440000</v>
      </c>
      <c r="O8" s="36">
        <f>'[1]PKO BP2014'!H161</f>
        <v>1350585</v>
      </c>
      <c r="P8" s="36">
        <f>'[2]Konsolidacyjny ostateczny'!H213</f>
        <v>0</v>
      </c>
      <c r="Q8" s="9"/>
      <c r="R8" s="9"/>
      <c r="S8" s="9"/>
      <c r="T8" s="9"/>
      <c r="U8" s="9"/>
      <c r="V8" s="10">
        <f t="shared" si="0"/>
        <v>12170585</v>
      </c>
    </row>
    <row r="9" spans="1:26" ht="22.5" x14ac:dyDescent="0.2">
      <c r="A9" s="21" t="s">
        <v>7</v>
      </c>
      <c r="B9" s="13">
        <v>8.3000000000000001E-3</v>
      </c>
      <c r="C9" s="35">
        <f>[1]BSMszczonów2015!H29</f>
        <v>60000</v>
      </c>
      <c r="D9" s="35">
        <v>40000</v>
      </c>
      <c r="E9" s="35">
        <f>[1]BSMszczonów2015!H41</f>
        <v>20000</v>
      </c>
      <c r="F9" s="35">
        <f>[1]BSMszczonów2015!H54</f>
        <v>379725</v>
      </c>
      <c r="G9" s="35">
        <f>[2]Kredyt2015!H97</f>
        <v>0</v>
      </c>
      <c r="H9" s="35">
        <v>0</v>
      </c>
      <c r="I9" s="36"/>
      <c r="J9" s="36"/>
      <c r="K9" s="36"/>
      <c r="L9" s="36"/>
      <c r="M9" s="36"/>
      <c r="N9" s="36"/>
      <c r="O9" s="36"/>
      <c r="P9" s="36"/>
      <c r="Q9" s="9"/>
      <c r="R9" s="9"/>
      <c r="S9" s="9"/>
      <c r="T9" s="9"/>
      <c r="U9" s="9"/>
      <c r="V9" s="10">
        <f t="shared" si="0"/>
        <v>439725</v>
      </c>
      <c r="W9" s="3"/>
      <c r="X9" s="4"/>
    </row>
    <row r="10" spans="1:26" ht="33.75" x14ac:dyDescent="0.2">
      <c r="A10" s="45" t="s">
        <v>4</v>
      </c>
      <c r="B10" s="8" t="s">
        <v>12</v>
      </c>
      <c r="C10" s="35">
        <f>'[1]WFOŚiGW2016ZS Nr1'!F48</f>
        <v>32000</v>
      </c>
      <c r="D10" s="35">
        <v>16000</v>
      </c>
      <c r="E10" s="35">
        <f>'[1]WFOŚiGW2016ZS Nr1'!F63</f>
        <v>32000</v>
      </c>
      <c r="F10" s="35">
        <f>'[1]WFOŚiGW2016ZS Nr1'!F78</f>
        <v>13999.07</v>
      </c>
      <c r="G10" s="35"/>
      <c r="H10" s="35"/>
      <c r="I10" s="36"/>
      <c r="J10" s="36"/>
      <c r="K10" s="36"/>
      <c r="L10" s="36"/>
      <c r="M10" s="36"/>
      <c r="N10" s="36"/>
      <c r="O10" s="36"/>
      <c r="P10" s="36"/>
      <c r="Q10" s="9"/>
      <c r="R10" s="9"/>
      <c r="S10" s="9"/>
      <c r="T10" s="9"/>
      <c r="U10" s="9"/>
      <c r="V10" s="10">
        <f t="shared" si="0"/>
        <v>61999.07</v>
      </c>
    </row>
    <row r="11" spans="1:26" ht="22.5" x14ac:dyDescent="0.2">
      <c r="A11" s="21" t="s">
        <v>7</v>
      </c>
      <c r="B11" s="13">
        <v>6.8999999999999999E-3</v>
      </c>
      <c r="C11" s="35">
        <f>'[1] BSMszczonów2016'!H29</f>
        <v>20000</v>
      </c>
      <c r="D11" s="35">
        <v>20000</v>
      </c>
      <c r="E11" s="35">
        <f>'[1] BSMszczonów2016'!H41</f>
        <v>20000</v>
      </c>
      <c r="F11" s="35">
        <f>'[1] BSMszczonów2016'!H54</f>
        <v>20000</v>
      </c>
      <c r="G11" s="35">
        <f>'[1] BSMszczonów2016'!H65</f>
        <v>50000</v>
      </c>
      <c r="H11" s="35">
        <f>'[1] BSMszczonów2016'!H77</f>
        <v>50000</v>
      </c>
      <c r="I11" s="36">
        <f>'[1] BSMszczonów2016'!H89</f>
        <v>275000</v>
      </c>
      <c r="J11" s="36">
        <f>'[1] BSMszczonów2016'!H101</f>
        <v>275000</v>
      </c>
      <c r="K11" s="36">
        <f>'[1] BSMszczonów2016'!H113</f>
        <v>275000</v>
      </c>
      <c r="L11" s="36">
        <f>'[1] BSMszczonów2016'!H125</f>
        <v>275000</v>
      </c>
      <c r="M11" s="36">
        <f>'[1] BSMszczonów2016'!H137</f>
        <v>275000</v>
      </c>
      <c r="N11" s="36">
        <f>'[1] BSMszczonów2016'!H149</f>
        <v>325000</v>
      </c>
      <c r="O11" s="36">
        <f>'[1] BSMszczonów2016'!H161</f>
        <v>325000</v>
      </c>
      <c r="P11" s="36">
        <f>'[1] BSMszczonów2016'!H173</f>
        <v>295000</v>
      </c>
      <c r="Q11" s="9"/>
      <c r="R11" s="9"/>
      <c r="S11" s="9"/>
      <c r="T11" s="9"/>
      <c r="U11" s="9"/>
      <c r="V11" s="10">
        <f t="shared" si="0"/>
        <v>2480000</v>
      </c>
    </row>
    <row r="12" spans="1:26" ht="22.5" x14ac:dyDescent="0.2">
      <c r="A12" s="21" t="s">
        <v>7</v>
      </c>
      <c r="B12" s="13">
        <v>6.6E-3</v>
      </c>
      <c r="C12" s="35">
        <v>0</v>
      </c>
      <c r="D12" s="35">
        <v>0</v>
      </c>
      <c r="E12" s="35"/>
      <c r="F12" s="35"/>
      <c r="G12" s="35"/>
      <c r="H12" s="35"/>
      <c r="I12" s="36">
        <f>[1]BSMszczonów2017!H101</f>
        <v>240000</v>
      </c>
      <c r="J12" s="36">
        <f>[1]BSMszczonów2017!H113</f>
        <v>325000</v>
      </c>
      <c r="K12" s="36">
        <f>[1]BSMszczonów2017!H125</f>
        <v>325000</v>
      </c>
      <c r="L12" s="36">
        <f>[1]BSMszczonów2017!H137</f>
        <v>325000</v>
      </c>
      <c r="M12" s="36">
        <f>[1]BSMszczonów2017!H149</f>
        <v>325000</v>
      </c>
      <c r="N12" s="36">
        <f>[1]BSMszczonów2017!H161</f>
        <v>325000</v>
      </c>
      <c r="O12" s="36">
        <f>[1]BSMszczonów2017!H173</f>
        <v>325000</v>
      </c>
      <c r="P12" s="36">
        <f>[1]BSMszczonów2017!H185</f>
        <v>1200000</v>
      </c>
      <c r="Q12" s="9">
        <f>[1]BSMszczonów2017!H197</f>
        <v>426839.47</v>
      </c>
      <c r="R12" s="9"/>
      <c r="S12" s="9"/>
      <c r="T12" s="9"/>
      <c r="U12" s="9"/>
      <c r="V12" s="10">
        <f t="shared" si="0"/>
        <v>3816839.4699999997</v>
      </c>
    </row>
    <row r="13" spans="1:26" ht="22.5" x14ac:dyDescent="0.2">
      <c r="A13" s="21" t="s">
        <v>7</v>
      </c>
      <c r="B13" s="49">
        <v>6.1000000000000004E-3</v>
      </c>
      <c r="C13" s="35">
        <v>270000</v>
      </c>
      <c r="D13" s="35">
        <v>140000</v>
      </c>
      <c r="E13" s="35">
        <v>290000</v>
      </c>
      <c r="F13" s="35">
        <v>100000</v>
      </c>
      <c r="G13" s="35">
        <v>0</v>
      </c>
      <c r="H13" s="35">
        <v>130000</v>
      </c>
      <c r="I13" s="36">
        <v>200000</v>
      </c>
      <c r="J13" s="36">
        <v>200000</v>
      </c>
      <c r="K13" s="36">
        <v>200000</v>
      </c>
      <c r="L13" s="36">
        <v>200000</v>
      </c>
      <c r="M13" s="36">
        <v>200000</v>
      </c>
      <c r="N13" s="36">
        <v>200000</v>
      </c>
      <c r="O13" s="36">
        <v>250000</v>
      </c>
      <c r="P13" s="36">
        <v>700000</v>
      </c>
      <c r="Q13" s="36">
        <v>1330000</v>
      </c>
      <c r="R13" s="9">
        <v>1630000</v>
      </c>
      <c r="S13" s="9"/>
      <c r="T13" s="9"/>
      <c r="U13" s="9"/>
      <c r="V13" s="10">
        <f t="shared" si="0"/>
        <v>5770000</v>
      </c>
    </row>
    <row r="14" spans="1:26" ht="22.5" x14ac:dyDescent="0.2">
      <c r="A14" s="21" t="s">
        <v>13</v>
      </c>
      <c r="B14" s="49">
        <v>7.6E-3</v>
      </c>
      <c r="C14" s="35">
        <v>240000</v>
      </c>
      <c r="D14" s="35">
        <v>120000</v>
      </c>
      <c r="E14" s="35">
        <v>270000</v>
      </c>
      <c r="F14" s="35">
        <v>270000</v>
      </c>
      <c r="G14" s="35">
        <v>270000</v>
      </c>
      <c r="H14" s="50">
        <v>253802.83</v>
      </c>
      <c r="I14" s="36">
        <v>320000</v>
      </c>
      <c r="J14" s="9">
        <v>317371.49</v>
      </c>
      <c r="K14" s="36">
        <v>80000</v>
      </c>
      <c r="L14" s="36">
        <v>80000</v>
      </c>
      <c r="M14" s="36">
        <v>80000</v>
      </c>
      <c r="N14" s="36">
        <v>80000</v>
      </c>
      <c r="O14" s="36">
        <v>80000</v>
      </c>
      <c r="P14" s="36">
        <v>320000</v>
      </c>
      <c r="Q14" s="9">
        <v>630000</v>
      </c>
      <c r="R14" s="9">
        <v>728414.17</v>
      </c>
      <c r="S14" s="9"/>
      <c r="T14" s="9"/>
      <c r="U14" s="9"/>
      <c r="V14" s="10">
        <f t="shared" si="0"/>
        <v>3899588.49</v>
      </c>
    </row>
    <row r="15" spans="1:26" ht="13.5" thickBot="1" x14ac:dyDescent="0.25">
      <c r="A15" s="25"/>
      <c r="B15" s="14"/>
      <c r="C15" s="35"/>
      <c r="D15" s="35"/>
      <c r="E15" s="35"/>
      <c r="F15" s="35"/>
      <c r="G15" s="35"/>
      <c r="H15" s="35"/>
      <c r="I15" s="36"/>
      <c r="J15" s="36"/>
      <c r="K15" s="36"/>
      <c r="L15" s="36"/>
      <c r="M15" s="36"/>
      <c r="N15" s="36"/>
      <c r="O15" s="36"/>
      <c r="P15" s="36"/>
      <c r="Q15" s="9"/>
      <c r="R15" s="9"/>
      <c r="S15" s="9"/>
      <c r="T15" s="9"/>
      <c r="U15" s="9"/>
      <c r="V15" s="10"/>
      <c r="W15" s="5"/>
      <c r="X15" s="6"/>
    </row>
    <row r="16" spans="1:26" ht="13.5" thickBot="1" x14ac:dyDescent="0.25">
      <c r="A16" s="15" t="s">
        <v>0</v>
      </c>
      <c r="B16" s="16" t="s">
        <v>10</v>
      </c>
      <c r="C16" s="37">
        <f>SUM(C3:C14)</f>
        <v>2162908</v>
      </c>
      <c r="D16" s="37">
        <f>SUM(D3:D14)</f>
        <v>1406454</v>
      </c>
      <c r="E16" s="37">
        <f t="shared" ref="E16:U16" si="1">SUM(E3:E14)</f>
        <v>2168389</v>
      </c>
      <c r="F16" s="37">
        <f t="shared" si="1"/>
        <v>2483724.0700000003</v>
      </c>
      <c r="G16" s="37">
        <f t="shared" si="1"/>
        <v>2520000</v>
      </c>
      <c r="H16" s="37">
        <f t="shared" si="1"/>
        <v>2372802.83</v>
      </c>
      <c r="I16" s="37">
        <f t="shared" si="1"/>
        <v>2475000</v>
      </c>
      <c r="J16" s="37">
        <f t="shared" si="1"/>
        <v>2557371.4900000002</v>
      </c>
      <c r="K16" s="37">
        <f t="shared" si="1"/>
        <v>2320000</v>
      </c>
      <c r="L16" s="37">
        <f t="shared" si="1"/>
        <v>2320000</v>
      </c>
      <c r="M16" s="37">
        <f t="shared" si="1"/>
        <v>2320000</v>
      </c>
      <c r="N16" s="37">
        <f t="shared" si="1"/>
        <v>2370000</v>
      </c>
      <c r="O16" s="37">
        <f t="shared" si="1"/>
        <v>2330585</v>
      </c>
      <c r="P16" s="37">
        <f t="shared" si="1"/>
        <v>2515000</v>
      </c>
      <c r="Q16" s="37">
        <f t="shared" si="1"/>
        <v>2386839.4699999997</v>
      </c>
      <c r="R16" s="37">
        <f t="shared" si="1"/>
        <v>2358414.17</v>
      </c>
      <c r="S16" s="37">
        <f t="shared" si="1"/>
        <v>0</v>
      </c>
      <c r="T16" s="37">
        <f t="shared" si="1"/>
        <v>0</v>
      </c>
      <c r="U16" s="37">
        <f t="shared" si="1"/>
        <v>0</v>
      </c>
      <c r="V16" s="17">
        <f>SUM(V3:V14)</f>
        <v>34904580.030000001</v>
      </c>
      <c r="W16" s="7"/>
      <c r="X16" s="7"/>
      <c r="Z16" s="2"/>
    </row>
    <row r="17" spans="1:24" x14ac:dyDescent="0.2">
      <c r="A17" s="18"/>
      <c r="B17" s="19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19"/>
      <c r="R17" s="19"/>
      <c r="S17" s="19"/>
      <c r="T17" s="19"/>
      <c r="U17" s="19"/>
      <c r="V17" s="20"/>
    </row>
    <row r="18" spans="1:24" ht="22.5" x14ac:dyDescent="0.2">
      <c r="A18" s="21" t="s">
        <v>8</v>
      </c>
      <c r="B18" s="22">
        <v>1.32E-2</v>
      </c>
      <c r="C18" s="39">
        <v>222963</v>
      </c>
      <c r="D18" s="39">
        <f>111481.5</f>
        <v>111481.5</v>
      </c>
      <c r="E18" s="39">
        <v>222963</v>
      </c>
      <c r="F18" s="39">
        <v>222963</v>
      </c>
      <c r="G18" s="39">
        <v>222963</v>
      </c>
      <c r="H18" s="39">
        <v>222963</v>
      </c>
      <c r="I18" s="39">
        <v>222963</v>
      </c>
      <c r="J18" s="39">
        <v>222963</v>
      </c>
      <c r="K18" s="39">
        <v>222963</v>
      </c>
      <c r="L18" s="39">
        <v>222963</v>
      </c>
      <c r="M18" s="39">
        <v>222963</v>
      </c>
      <c r="N18" s="39">
        <v>222963</v>
      </c>
      <c r="O18" s="39">
        <v>222963</v>
      </c>
      <c r="P18" s="39">
        <v>222963</v>
      </c>
      <c r="Q18" s="39">
        <v>222963</v>
      </c>
      <c r="R18" s="39">
        <v>222963</v>
      </c>
      <c r="S18" s="39">
        <v>222963</v>
      </c>
      <c r="T18" s="39">
        <v>222963</v>
      </c>
      <c r="U18" s="23">
        <v>167222.25</v>
      </c>
      <c r="V18" s="24">
        <f>SUM(D18:U18)</f>
        <v>3846111.75</v>
      </c>
    </row>
    <row r="19" spans="1:24" x14ac:dyDescent="0.2">
      <c r="A19" s="25"/>
      <c r="B19" s="2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27"/>
      <c r="R19" s="27"/>
      <c r="S19" s="27"/>
      <c r="T19" s="27"/>
      <c r="U19" s="27"/>
      <c r="V19" s="28"/>
    </row>
    <row r="20" spans="1:24" ht="13.5" thickBot="1" x14ac:dyDescent="0.25">
      <c r="A20" s="29" t="s">
        <v>9</v>
      </c>
      <c r="B20" s="30" t="s">
        <v>10</v>
      </c>
      <c r="C20" s="41">
        <f t="shared" ref="C20:U20" si="2">C16+C18</f>
        <v>2385871</v>
      </c>
      <c r="D20" s="41">
        <f t="shared" si="2"/>
        <v>1517935.5</v>
      </c>
      <c r="E20" s="41">
        <f t="shared" si="2"/>
        <v>2391352</v>
      </c>
      <c r="F20" s="41">
        <f t="shared" si="2"/>
        <v>2706687.0700000003</v>
      </c>
      <c r="G20" s="41">
        <f t="shared" si="2"/>
        <v>2742963</v>
      </c>
      <c r="H20" s="41">
        <f t="shared" si="2"/>
        <v>2595765.83</v>
      </c>
      <c r="I20" s="41">
        <f t="shared" si="2"/>
        <v>2697963</v>
      </c>
      <c r="J20" s="41">
        <f t="shared" si="2"/>
        <v>2780334.49</v>
      </c>
      <c r="K20" s="41">
        <f t="shared" si="2"/>
        <v>2542963</v>
      </c>
      <c r="L20" s="41">
        <f t="shared" si="2"/>
        <v>2542963</v>
      </c>
      <c r="M20" s="41">
        <f t="shared" si="2"/>
        <v>2542963</v>
      </c>
      <c r="N20" s="41">
        <f t="shared" si="2"/>
        <v>2592963</v>
      </c>
      <c r="O20" s="41">
        <f t="shared" si="2"/>
        <v>2553548</v>
      </c>
      <c r="P20" s="41">
        <f t="shared" si="2"/>
        <v>2737963</v>
      </c>
      <c r="Q20" s="31">
        <f t="shared" si="2"/>
        <v>2609802.4699999997</v>
      </c>
      <c r="R20" s="41">
        <f t="shared" si="2"/>
        <v>2581377.17</v>
      </c>
      <c r="S20" s="41">
        <f t="shared" si="2"/>
        <v>222963</v>
      </c>
      <c r="T20" s="41">
        <f t="shared" si="2"/>
        <v>222963</v>
      </c>
      <c r="U20" s="31">
        <f t="shared" si="2"/>
        <v>167222.25</v>
      </c>
      <c r="V20" s="32">
        <f>V16+V18</f>
        <v>38750691.780000001</v>
      </c>
    </row>
    <row r="21" spans="1:24" x14ac:dyDescent="0.2">
      <c r="X21" s="2"/>
    </row>
  </sheetData>
  <mergeCells count="1">
    <mergeCell ref="A1:V1"/>
  </mergeCells>
  <printOptions horizontalCentered="1"/>
  <pageMargins left="0" right="0" top="0.55118110236220474" bottom="0.55118110236220474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Harmonogram</vt:lpstr>
      <vt:lpstr>Arkusz1</vt:lpstr>
      <vt:lpstr>Harmonogram!Obszar_wydruku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2020-08-20T11:09:48Z</cp:lastPrinted>
  <dcterms:created xsi:type="dcterms:W3CDTF">2018-04-10T08:09:39Z</dcterms:created>
  <dcterms:modified xsi:type="dcterms:W3CDTF">2020-08-20T11:09:57Z</dcterms:modified>
</cp:coreProperties>
</file>